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10" yWindow="-110" windowWidth="20730" windowHeight="11760" firstSheet="36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52511"/>
  <fileRecoveryPr repairLoad="1"/>
</workbook>
</file>

<file path=xl/calcChain.xml><?xml version="1.0" encoding="utf-8"?>
<calcChain xmlns="http://schemas.openxmlformats.org/spreadsheetml/2006/main">
  <c r="E28" i="6" l="1"/>
  <c r="E10" i="6"/>
  <c r="E101" i="6"/>
  <c r="D101" i="6"/>
  <c r="C101" i="6"/>
  <c r="D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3" i="25"/>
  <c r="F73" i="25"/>
  <c r="E82" i="31"/>
  <c r="F82" i="31"/>
  <c r="E100" i="34"/>
  <c r="F100" i="34"/>
  <c r="E82" i="37"/>
  <c r="F82" i="37"/>
  <c r="E75" i="40"/>
  <c r="F75" i="40"/>
  <c r="E75" i="3"/>
  <c r="F75" i="3"/>
  <c r="D73" i="25"/>
  <c r="D82" i="31"/>
  <c r="D100" i="34"/>
  <c r="D82" i="37"/>
  <c r="D75" i="40"/>
  <c r="D75" i="3"/>
  <c r="E56" i="25"/>
  <c r="F56" i="25"/>
  <c r="E63" i="31"/>
  <c r="F63" i="31"/>
  <c r="E81" i="34"/>
  <c r="F81" i="34"/>
  <c r="E63" i="37"/>
  <c r="F63" i="37"/>
  <c r="E56" i="40"/>
  <c r="F56" i="40"/>
  <c r="E56" i="3"/>
  <c r="F56" i="3"/>
  <c r="D56" i="25"/>
  <c r="D63" i="31"/>
  <c r="D81" i="34"/>
  <c r="D63" i="37"/>
  <c r="D56" i="40"/>
  <c r="D56" i="3"/>
  <c r="E28" i="25"/>
  <c r="F28" i="25"/>
  <c r="E35" i="31"/>
  <c r="F35" i="31"/>
  <c r="E53" i="34"/>
  <c r="F53" i="34"/>
  <c r="E35" i="37"/>
  <c r="F35" i="37"/>
  <c r="E28" i="40"/>
  <c r="F28" i="40"/>
  <c r="E28" i="3"/>
  <c r="F28" i="3"/>
  <c r="D28" i="25"/>
  <c r="D35" i="31"/>
  <c r="D53" i="34"/>
  <c r="D35" i="37"/>
  <c r="D28" i="40"/>
  <c r="D28" i="3"/>
  <c r="E17" i="25"/>
  <c r="F17" i="25"/>
  <c r="E17" i="31"/>
  <c r="F17" i="31"/>
  <c r="E42" i="34"/>
  <c r="F42" i="34"/>
  <c r="E24" i="37"/>
  <c r="F24" i="37"/>
  <c r="E17" i="40"/>
  <c r="F17" i="40"/>
  <c r="E17" i="3"/>
  <c r="F17" i="3"/>
  <c r="D17" i="25"/>
  <c r="D17" i="31"/>
  <c r="D42" i="34"/>
  <c r="D24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31" i="9"/>
  <c r="E11" i="7" s="1"/>
  <c r="E20" i="8" s="1"/>
  <c r="D131" i="9"/>
  <c r="D11" i="7" s="1"/>
  <c r="D20" i="8" s="1"/>
  <c r="C131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8" i="37"/>
  <c r="E88" i="37"/>
  <c r="D88" i="37"/>
  <c r="F75" i="37"/>
  <c r="E75" i="37"/>
  <c r="D75" i="37"/>
  <c r="F56" i="37"/>
  <c r="E56" i="37"/>
  <c r="D56" i="37"/>
  <c r="F47" i="37"/>
  <c r="E47" i="37"/>
  <c r="D47" i="37"/>
  <c r="F41" i="37"/>
  <c r="E41" i="37"/>
  <c r="D41" i="37"/>
  <c r="E100" i="36"/>
  <c r="D100" i="36"/>
  <c r="C100" i="36"/>
  <c r="E98" i="36"/>
  <c r="D98" i="36"/>
  <c r="C98" i="36"/>
  <c r="E93" i="36"/>
  <c r="E92" i="36" s="1"/>
  <c r="D93" i="36"/>
  <c r="D92" i="36" s="1"/>
  <c r="C93" i="36"/>
  <c r="C92" i="36" s="1"/>
  <c r="E86" i="36"/>
  <c r="E85" i="36" s="1"/>
  <c r="D86" i="36"/>
  <c r="D85" i="36" s="1"/>
  <c r="C86" i="36"/>
  <c r="C85" i="36" s="1"/>
  <c r="E71" i="36"/>
  <c r="D71" i="36"/>
  <c r="C71" i="36"/>
  <c r="E68" i="36"/>
  <c r="D68" i="36"/>
  <c r="C68" i="36"/>
  <c r="E64" i="36"/>
  <c r="D64" i="36"/>
  <c r="C64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06" i="34"/>
  <c r="E106" i="34"/>
  <c r="D106" i="34"/>
  <c r="F93" i="34"/>
  <c r="E93" i="34"/>
  <c r="D93" i="34"/>
  <c r="F74" i="34"/>
  <c r="E74" i="34"/>
  <c r="D74" i="34"/>
  <c r="F65" i="34"/>
  <c r="E65" i="34"/>
  <c r="D65" i="34"/>
  <c r="F59" i="34"/>
  <c r="E59" i="34"/>
  <c r="D59" i="34"/>
  <c r="E102" i="33"/>
  <c r="D102" i="33"/>
  <c r="C102" i="33"/>
  <c r="E100" i="33"/>
  <c r="D100" i="33"/>
  <c r="C100" i="33"/>
  <c r="E94" i="33"/>
  <c r="E93" i="33" s="1"/>
  <c r="D94" i="33"/>
  <c r="D93" i="33" s="1"/>
  <c r="C94" i="33"/>
  <c r="C93" i="33" s="1"/>
  <c r="E89" i="33"/>
  <c r="E88" i="33" s="1"/>
  <c r="D89" i="33"/>
  <c r="D88" i="33" s="1"/>
  <c r="C89" i="33"/>
  <c r="C88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8" i="31"/>
  <c r="E88" i="31"/>
  <c r="D88" i="31"/>
  <c r="F75" i="31"/>
  <c r="E75" i="31"/>
  <c r="D75" i="31"/>
  <c r="F56" i="31"/>
  <c r="E56" i="31"/>
  <c r="D56" i="31"/>
  <c r="F47" i="31"/>
  <c r="E47" i="31"/>
  <c r="D47" i="31"/>
  <c r="F41" i="31"/>
  <c r="E41" i="31"/>
  <c r="D41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79" i="25"/>
  <c r="E79" i="25"/>
  <c r="D79" i="25"/>
  <c r="F66" i="25"/>
  <c r="E66" i="25"/>
  <c r="D66" i="25"/>
  <c r="F49" i="25"/>
  <c r="E49" i="25"/>
  <c r="D49" i="25"/>
  <c r="F40" i="25"/>
  <c r="E40" i="25"/>
  <c r="D40" i="25"/>
  <c r="F34" i="25"/>
  <c r="E34" i="25"/>
  <c r="D34" i="25"/>
  <c r="E104" i="24"/>
  <c r="D104" i="24"/>
  <c r="C104" i="24"/>
  <c r="E102" i="24"/>
  <c r="D102" i="24"/>
  <c r="C102" i="24"/>
  <c r="E97" i="24"/>
  <c r="E96" i="24" s="1"/>
  <c r="D97" i="24"/>
  <c r="D96" i="24" s="1"/>
  <c r="C97" i="24"/>
  <c r="C96" i="24" s="1"/>
  <c r="E93" i="24"/>
  <c r="E92" i="24" s="1"/>
  <c r="D93" i="24"/>
  <c r="D92" i="24" s="1"/>
  <c r="C93" i="24"/>
  <c r="C92" i="24" s="1"/>
  <c r="E78" i="24"/>
  <c r="D78" i="24"/>
  <c r="C78" i="24"/>
  <c r="E75" i="24"/>
  <c r="D75" i="24"/>
  <c r="C75" i="24"/>
  <c r="E71" i="24"/>
  <c r="D71" i="24"/>
  <c r="C71" i="24"/>
  <c r="E62" i="24"/>
  <c r="D62" i="24"/>
  <c r="C62" i="24"/>
  <c r="E56" i="24"/>
  <c r="D56" i="24"/>
  <c r="C56" i="24"/>
  <c r="E53" i="24"/>
  <c r="D53" i="24"/>
  <c r="C53" i="24"/>
  <c r="E44" i="24"/>
  <c r="D44" i="24"/>
  <c r="C44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9" i="9"/>
  <c r="E128" i="9" s="1"/>
  <c r="D129" i="9"/>
  <c r="D128" i="9" s="1"/>
  <c r="E126" i="9"/>
  <c r="D126" i="9"/>
  <c r="E123" i="9"/>
  <c r="D123" i="9"/>
  <c r="E119" i="9"/>
  <c r="D119" i="9"/>
  <c r="E116" i="9"/>
  <c r="D116" i="9"/>
  <c r="E114" i="9"/>
  <c r="D114" i="9"/>
  <c r="E112" i="9"/>
  <c r="D112" i="9"/>
  <c r="E108" i="9"/>
  <c r="D108" i="9"/>
  <c r="E98" i="9"/>
  <c r="D98" i="9"/>
  <c r="E84" i="9"/>
  <c r="D84" i="9"/>
  <c r="E82" i="9"/>
  <c r="D82" i="9"/>
  <c r="E56" i="9"/>
  <c r="D56" i="9"/>
  <c r="E27" i="9"/>
  <c r="D27" i="9"/>
  <c r="E21" i="9"/>
  <c r="E20" i="9" s="1"/>
  <c r="D21" i="9"/>
  <c r="D20" i="9" s="1"/>
  <c r="E13" i="9"/>
  <c r="D13" i="9"/>
  <c r="E11" i="9"/>
  <c r="D11" i="9"/>
  <c r="C11" i="9"/>
  <c r="C13" i="9"/>
  <c r="C21" i="9"/>
  <c r="C20" i="9" s="1"/>
  <c r="C27" i="9"/>
  <c r="C56" i="9"/>
  <c r="C82" i="9"/>
  <c r="C84" i="9"/>
  <c r="C98" i="9"/>
  <c r="C108" i="9"/>
  <c r="C112" i="9"/>
  <c r="C114" i="9"/>
  <c r="C116" i="9"/>
  <c r="C119" i="9"/>
  <c r="C123" i="9"/>
  <c r="C126" i="9"/>
  <c r="C129" i="9"/>
  <c r="C128" i="9" s="1"/>
  <c r="C93" i="39" l="1"/>
  <c r="D13" i="19"/>
  <c r="D6" i="40"/>
  <c r="C14" i="14" s="1"/>
  <c r="D6" i="37"/>
  <c r="C13" i="14" s="1"/>
  <c r="D93" i="22"/>
  <c r="E101" i="24"/>
  <c r="E93" i="22"/>
  <c r="C14" i="32"/>
  <c r="C7" i="32" s="1"/>
  <c r="D14" i="32"/>
  <c r="D7" i="32" s="1"/>
  <c r="E14" i="32"/>
  <c r="E7" i="32" s="1"/>
  <c r="C13" i="15"/>
  <c r="C7" i="15" s="1"/>
  <c r="C26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7" i="36"/>
  <c r="C101" i="24"/>
  <c r="C8" i="36"/>
  <c r="C8" i="39"/>
  <c r="C8" i="16"/>
  <c r="C8" i="22"/>
  <c r="C8" i="20"/>
  <c r="C8" i="30"/>
  <c r="C8" i="18"/>
  <c r="C8" i="24"/>
  <c r="E93" i="20"/>
  <c r="D101" i="24"/>
  <c r="D97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6" i="9"/>
  <c r="E26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9" i="33"/>
  <c r="E97" i="36"/>
  <c r="D93" i="18"/>
  <c r="D93" i="30"/>
  <c r="E93" i="39"/>
  <c r="C93" i="16"/>
  <c r="E93" i="18"/>
  <c r="E93" i="30"/>
  <c r="C99" i="33"/>
  <c r="E94" i="27"/>
  <c r="C93" i="20"/>
  <c r="C93" i="30"/>
  <c r="D99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2" i="9"/>
  <c r="D121" i="9" s="1"/>
  <c r="E122" i="9"/>
  <c r="E121" i="9" s="1"/>
  <c r="E7" i="9"/>
  <c r="E6" i="9" s="1"/>
  <c r="E8" i="7" s="1"/>
  <c r="D7" i="9"/>
  <c r="D6" i="9" s="1"/>
  <c r="C122" i="9"/>
  <c r="C121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C7" i="39"/>
  <c r="C14" i="11" s="1"/>
  <c r="E7" i="30"/>
  <c r="E11" i="11" s="1"/>
  <c r="C7" i="24"/>
  <c r="C9" i="11" s="1"/>
  <c r="E7" i="24"/>
  <c r="E9" i="11" s="1"/>
  <c r="E7" i="22"/>
  <c r="E15" i="11" s="1"/>
  <c r="E7" i="16"/>
  <c r="E8" i="11" s="1"/>
  <c r="E26" i="7"/>
  <c r="C7" i="18"/>
  <c r="C6" i="11" s="1"/>
  <c r="C25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28" i="13"/>
  <c r="E7" i="27"/>
  <c r="E10" i="11" s="1"/>
  <c r="C10" i="14"/>
  <c r="C7" i="27"/>
  <c r="D7" i="27"/>
  <c r="D10" i="11" s="1"/>
  <c r="E19" i="9"/>
  <c r="E5" i="9" s="1"/>
  <c r="E19" i="8"/>
  <c r="E18" i="8" s="1"/>
  <c r="E10" i="7"/>
  <c r="D19" i="9"/>
  <c r="D9" i="7" s="1"/>
  <c r="D19" i="8"/>
  <c r="D10" i="7"/>
  <c r="C19" i="9"/>
  <c r="C9" i="7" s="1"/>
  <c r="C19" i="8"/>
  <c r="C18" i="8" s="1"/>
  <c r="D9" i="8"/>
  <c r="E9" i="8"/>
  <c r="C9" i="8"/>
  <c r="E26" i="6"/>
  <c r="E25" i="6" s="1"/>
  <c r="D26" i="6"/>
  <c r="D25" i="6" s="1"/>
  <c r="D20" i="7" s="1"/>
  <c r="C26" i="6"/>
  <c r="C25" i="6" s="1"/>
  <c r="C20" i="7" s="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E20" i="7" s="1"/>
  <c r="E14" i="8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<sst xmlns="http://schemas.openxmlformats.org/spreadsheetml/2006/main" count="2769" uniqueCount="1026">
  <si>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</si>
  <si>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</si>
  <si>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</si>
  <si>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</si>
  <si>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</si>
  <si>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</si>
  <si>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</si>
  <si>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</si>
  <si>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</si>
  <si>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</si>
  <si>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</si>
  <si>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</si>
  <si>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</si>
  <si>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</si>
  <si>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</si>
  <si>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</si>
  <si>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</si>
  <si>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</si>
  <si>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</si>
  <si>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</si>
  <si>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</si>
  <si>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</si>
  <si>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</si>
  <si>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</si>
  <si>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</si>
  <si>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</si>
  <si>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</si>
  <si>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</si>
  <si>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</si>
  <si>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</si>
  <si>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</si>
  <si>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</si>
  <si>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</si>
  <si>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</si>
  <si>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</si>
  <si>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</si>
  <si>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</si>
  <si>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</si>
  <si>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</si>
  <si>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</si>
  <si>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</si>
  <si>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</si>
  <si>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</si>
  <si>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</si>
  <si>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</si>
  <si>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</si>
  <si>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</si>
  <si>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</si>
  <si>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</si>
  <si>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</si>
  <si>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</si>
  <si>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</si>
  <si>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</si>
  <si>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</si>
  <si>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</si>
  <si>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</si>
  <si>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</si>
  <si>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</si>
  <si>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</si>
  <si>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</si>
  <si>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</si>
  <si>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</si>
  <si>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</si>
  <si>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</si>
  <si>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</si>
  <si>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</si>
  <si>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</si>
  <si>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</si>
  <si>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</si>
  <si>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</si>
  <si>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</si>
  <si>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</si>
  <si>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</si>
  <si>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</si>
  <si>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</si>
  <si>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</si>
  <si>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</si>
  <si>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</si>
  <si>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</si>
  <si>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</si>
  <si>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</si>
  <si>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</si>
  <si>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</si>
  <si>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</si>
  <si>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</si>
  <si>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</si>
  <si>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</si>
  <si>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</si>
  <si>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</si>
  <si>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</si>
  <si>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</si>
  <si>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</si>
  <si>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</si>
  <si>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</si>
  <si>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</si>
  <si>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</si>
  <si>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</si>
  <si>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</si>
  <si>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</si>
  <si>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</si>
  <si>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</si>
  <si>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</si>
  <si>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</si>
  <si>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</si>
  <si>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</si>
  <si>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</si>
  <si>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</si>
  <si>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</si>
  <si>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</si>
  <si>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</si>
  <si>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</si>
  <si>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</si>
  <si>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</si>
  <si>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</si>
  <si>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</si>
  <si>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</si>
  <si>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</si>
  <si>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</si>
  <si>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</si>
  <si>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</si>
  <si>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</si>
  <si>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</si>
  <si>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</si>
  <si>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</si>
  <si>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</si>
  <si>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</si>
  <si>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</si>
  <si>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</si>
  <si>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</si>
  <si>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</si>
  <si>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</si>
  <si>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</si>
  <si>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</si>
  <si>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</si>
  <si>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</si>
  <si>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</si>
  <si>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</si>
  <si>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</si>
  <si>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</si>
  <si>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</si>
  <si>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</si>
  <si>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</si>
  <si>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</si>
  <si>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</si>
  <si>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</si>
  <si>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</si>
  <si>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</si>
  <si>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</si>
  <si>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</si>
  <si>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</si>
  <si>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</si>
  <si>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</si>
  <si>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</si>
  <si>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</si>
  <si>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</si>
  <si>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</si>
  <si>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</si>
  <si>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</si>
  <si>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</si>
  <si>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</si>
  <si>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</si>
  <si>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</si>
  <si>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</si>
  <si>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</si>
  <si>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</si>
  <si>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</si>
  <si>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</si>
  <si>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</si>
  <si>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</si>
  <si>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</si>
  <si>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</si>
  <si>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</si>
  <si>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</si>
  <si>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</si>
  <si>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</si>
  <si>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</si>
  <si>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</si>
  <si>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</si>
  <si>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</si>
  <si>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</si>
  <si>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</si>
  <si>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</si>
  <si>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</si>
  <si>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</si>
  <si>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</si>
  <si>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</si>
  <si>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</si>
  <si>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</si>
  <si>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</si>
  <si>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</si>
  <si>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</si>
  <si>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</si>
  <si>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</si>
  <si>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</si>
  <si>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</si>
  <si>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</si>
  <si>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</si>
  <si>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</si>
  <si>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</si>
  <si>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</si>
  <si>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</si>
  <si>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</si>
  <si>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</si>
  <si>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</si>
  <si>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</si>
  <si>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</si>
  <si>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</si>
  <si>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</si>
  <si>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</si>
  <si>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</si>
  <si>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</si>
  <si>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</si>
  <si>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</si>
  <si>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</si>
  <si>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</si>
  <si>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</si>
  <si>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</si>
  <si>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</si>
  <si>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</si>
  <si>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</si>
  <si>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</si>
  <si>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</si>
  <si>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</si>
  <si>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</si>
  <si>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</si>
  <si>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</si>
  <si>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</si>
  <si>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</si>
  <si>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</si>
  <si>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</si>
  <si>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</si>
  <si>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</si>
  <si>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</si>
  <si>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</si>
  <si>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</si>
  <si>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</si>
  <si>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</si>
  <si>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</si>
  <si>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</si>
  <si>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</si>
  <si>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</si>
  <si>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</si>
  <si>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</si>
  <si>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</si>
  <si>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</si>
  <si>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</si>
  <si>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</si>
  <si>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</si>
  <si>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</si>
  <si>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</si>
  <si>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</si>
  <si>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</si>
  <si>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</si>
  <si>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</si>
  <si>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</si>
  <si>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</si>
  <si>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</si>
  <si>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</si>
  <si>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</si>
  <si>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</si>
  <si>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</si>
  <si>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</si>
  <si>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</si>
  <si>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</si>
  <si>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</si>
  <si>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</si>
  <si>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</si>
  <si>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</si>
  <si>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</si>
  <si>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</si>
  <si>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</si>
  <si>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</si>
  <si>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</si>
  <si>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</si>
  <si>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</si>
  <si>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</si>
  <si>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</si>
  <si>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</si>
  <si>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</si>
  <si>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</si>
  <si>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</si>
  <si>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</si>
  <si>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</si>
  <si>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</si>
  <si>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</si>
  <si>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</si>
  <si>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</si>
  <si>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</si>
  <si>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</si>
  <si>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</si>
  <si>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</si>
  <si>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</si>
  <si>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</si>
  <si>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</si>
  <si>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</si>
  <si>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</si>
  <si>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</si>
  <si>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</si>
  <si>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</si>
  <si>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</si>
  <si>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</si>
  <si>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</si>
  <si>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</si>
  <si>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</si>
  <si>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</si>
  <si>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</si>
  <si>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</si>
  <si>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</si>
  <si>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</si>
  <si>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</si>
  <si>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</si>
  <si>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</si>
  <si>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</si>
  <si>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</si>
  <si>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</si>
  <si>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</si>
  <si>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</si>
  <si>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</si>
  <si>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</si>
  <si>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</si>
  <si>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</si>
  <si>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</si>
  <si>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</si>
  <si>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</si>
  <si>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</si>
  <si>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</si>
  <si>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</si>
  <si>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</si>
  <si>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</si>
  <si>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</si>
  <si>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</si>
  <si>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</si>
  <si>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</si>
  <si>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</si>
  <si>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</si>
  <si>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</si>
  <si>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</si>
  <si>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</si>
  <si>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</si>
  <si>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</si>
  <si>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</si>
  <si>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</si>
  <si>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</si>
  <si>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</si>
  <si>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</si>
  <si>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</si>
  <si>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</si>
  <si>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</si>
  <si>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</si>
  <si>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</si>
  <si>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</si>
  <si>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</si>
  <si>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</si>
  <si>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</si>
  <si>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</si>
  <si>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</si>
  <si>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</si>
  <si>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</si>
  <si>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</si>
  <si>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</si>
  <si>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</si>
  <si>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</si>
  <si>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</si>
  <si>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</si>
  <si>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</si>
  <si>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</si>
  <si>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</si>
  <si>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</si>
  <si>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</si>
  <si>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</si>
  <si>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</si>
  <si>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</si>
  <si>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</si>
  <si>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</si>
  <si>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</si>
  <si>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</si>
  <si>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</si>
  <si>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</si>
  <si>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</si>
  <si>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</si>
  <si>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</si>
  <si>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</si>
  <si>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</si>
  <si>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</si>
  <si>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</si>
  <si>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</si>
  <si>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</si>
  <si>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</si>
  <si>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</si>
  <si>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</si>
  <si>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</si>
  <si>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</si>
  <si>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</si>
  <si>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</si>
  <si>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</si>
  <si>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</si>
  <si>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</si>
  <si>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</si>
  <si>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</si>
  <si>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</si>
  <si>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</si>
  <si>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</si>
  <si>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</si>
  <si>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TIMBER AND FOREST FALLING FEE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</si>
  <si>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</si>
  <si>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</si>
  <si>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</si>
  <si>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</si>
  <si>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</si>
  <si>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</si>
  <si>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</si>
  <si>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</si>
  <si>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</si>
  <si>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</si>
  <si>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</si>
  <si>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</si>
  <si>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</si>
  <si>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</si>
  <si>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</si>
  <si>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</si>
  <si>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</si>
  <si>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</si>
  <si>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</si>
  <si>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</si>
  <si>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</si>
  <si>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</si>
  <si>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</si>
  <si>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</si>
  <si>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</si>
  <si>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</si>
  <si>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</si>
  <si>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</si>
  <si>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</si>
  <si>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</si>
  <si>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</si>
  <si>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</si>
  <si>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</si>
  <si>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</si>
  <si>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</si>
  <si>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</si>
  <si>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</si>
  <si>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</si>
  <si>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</si>
  <si>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</si>
  <si>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</si>
  <si>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</si>
  <si>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</si>
  <si>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</si>
  <si>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</si>
  <si>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</si>
  <si>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</si>
  <si>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</si>
  <si>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</si>
  <si>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</si>
  <si>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</si>
  <si>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</si>
  <si>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</si>
  <si>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</si>
  <si>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</si>
  <si>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</si>
  <si>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</si>
  <si>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</si>
  <si>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</si>
  <si>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</si>
  <si>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</si>
  <si>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</si>
  <si>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</si>
  <si>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</si>
  <si>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</si>
  <si>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</si>
  <si>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</si>
  <si>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</si>
  <si>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</si>
  <si>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</si>
  <si>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</si>
  <si>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</si>
  <si>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</si>
  <si>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</si>
  <si>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</si>
  <si>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</si>
  <si>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</si>
  <si>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</si>
  <si>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</si>
  <si>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</si>
  <si>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</si>
  <si>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</si>
  <si>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</si>
  <si>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</si>
  <si>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</si>
  <si>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</si>
  <si>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</si>
  <si>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</si>
  <si>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</si>
  <si>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</si>
  <si>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</si>
  <si>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</si>
  <si>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</si>
  <si>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</si>
  <si>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</si>
  <si>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</si>
  <si>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</si>
  <si>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</si>
  <si>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</si>
  <si>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</si>
  <si>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</si>
  <si>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</si>
  <si>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</si>
  <si>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</si>
  <si>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</si>
  <si>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</si>
  <si>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</si>
  <si>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</si>
  <si>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</si>
  <si>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</si>
  <si>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</si>
  <si>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</si>
  <si>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</si>
  <si>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</si>
  <si>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</si>
  <si>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</si>
  <si>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</si>
  <si>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</si>
  <si>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</si>
  <si>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</si>
  <si>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</si>
  <si>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</si>
  <si>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</si>
  <si>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</si>
  <si>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</si>
  <si>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</si>
  <si>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</si>
  <si>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</si>
  <si>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</si>
  <si>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</si>
  <si>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</si>
  <si>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</si>
  <si>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</si>
  <si>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</si>
  <si>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</si>
  <si>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</si>
  <si>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</si>
  <si>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</si>
  <si>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</si>
  <si>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</si>
  <si>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</si>
  <si>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</si>
  <si>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</si>
  <si>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</si>
  <si>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</si>
  <si>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</si>
  <si>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</si>
  <si>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</si>
  <si>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</si>
  <si>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</si>
  <si>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</si>
  <si>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</si>
  <si>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</si>
  <si>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</si>
  <si>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</si>
  <si>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</si>
  <si>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</si>
  <si>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</si>
  <si>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</si>
  <si>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</si>
  <si>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</si>
  <si>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</si>
  <si>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</si>
  <si>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</si>
  <si>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</si>
  <si>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</si>
  <si>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</si>
  <si>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</si>
  <si>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</si>
  <si>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</si>
  <si>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</si>
  <si>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</si>
  <si>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</si>
  <si>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</si>
  <si>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</si>
  <si>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</si>
  <si>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</si>
  <si>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</si>
  <si>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</si>
  <si>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</si>
  <si>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</si>
  <si>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</si>
  <si>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</si>
  <si>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</si>
  <si>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</si>
  <si>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</si>
  <si>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</si>
  <si>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</si>
  <si>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</si>
  <si>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</si>
  <si>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</si>
  <si>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</si>
  <si>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</si>
  <si>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</si>
  <si>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</si>
  <si>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01150000000000</t>
  </si>
  <si>
    <t>1150000000001</t>
  </si>
  <si>
    <t>13200000000000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</si>
  <si>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</si>
  <si>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</si>
  <si>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</si>
  <si>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</si>
  <si>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</si>
  <si>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</si>
  <si>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</si>
  <si>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</si>
  <si>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</si>
  <si>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</si>
  <si>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</si>
  <si>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</si>
  <si>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</si>
  <si>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</si>
  <si>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</si>
  <si>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</si>
  <si>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</si>
  <si>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</si>
  <si>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</si>
  <si>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</si>
  <si>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</si>
  <si>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</si>
  <si>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</si>
  <si>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</si>
  <si>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</si>
  <si>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</si>
  <si>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</si>
  <si>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</si>
  <si>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</si>
  <si>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</si>
  <si>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</si>
  <si>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</si>
  <si>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</si>
  <si>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</si>
  <si>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</si>
  <si>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</si>
  <si>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</si>
  <si>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</si>
  <si>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</si>
  <si>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</si>
  <si>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</si>
  <si>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</si>
  <si>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</si>
  <si>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</si>
  <si>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</si>
  <si>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1150000000018</t>
  </si>
  <si>
    <t>1150000000019</t>
  </si>
  <si>
    <t>1150000000020</t>
  </si>
  <si>
    <t>1150000000021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</si>
  <si>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</si>
  <si>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</si>
  <si>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</si>
  <si>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</si>
  <si>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</si>
  <si>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</si>
  <si>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</si>
  <si>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</si>
  <si>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</si>
  <si>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</si>
  <si>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</si>
  <si>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</si>
  <si>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</si>
  <si>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</si>
  <si>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</si>
  <si>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</si>
  <si>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</si>
  <si>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</si>
  <si>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</si>
  <si>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</si>
  <si>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</si>
  <si>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</si>
  <si>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</si>
  <si>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</si>
  <si>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</si>
  <si>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</si>
  <si>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</si>
  <si>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</si>
  <si>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</si>
  <si>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</si>
  <si>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</si>
  <si>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</si>
  <si>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</si>
  <si>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</si>
  <si>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</si>
  <si>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</si>
  <si>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</si>
  <si>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</si>
  <si>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</si>
  <si>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</si>
  <si>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</si>
  <si>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</si>
  <si>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</si>
  <si>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</si>
  <si>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</si>
  <si>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</si>
  <si>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</si>
  <si>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</si>
  <si>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</si>
  <si>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</si>
  <si>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</si>
  <si>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</si>
  <si>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</si>
  <si>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</si>
  <si>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</si>
  <si>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</si>
  <si>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</si>
  <si>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</si>
  <si>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</si>
  <si>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</si>
  <si>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</si>
  <si>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</si>
  <si>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</si>
  <si>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</si>
  <si>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</si>
  <si>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</si>
  <si>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</si>
  <si>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</si>
  <si>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</si>
  <si>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</si>
  <si>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</si>
  <si>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</si>
  <si>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</si>
  <si>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</si>
  <si>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</si>
  <si>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</si>
  <si>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</si>
  <si>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</si>
  <si>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</si>
  <si>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</si>
  <si>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</si>
  <si>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</si>
  <si>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</si>
  <si>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</si>
  <si>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</si>
  <si>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</si>
  <si>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</si>
  <si>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</si>
  <si>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</si>
  <si>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</si>
  <si>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</si>
  <si>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</si>
  <si>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</si>
  <si>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</si>
  <si>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</si>
  <si>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</si>
  <si>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</si>
  <si>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</si>
  <si>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</si>
  <si>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</si>
  <si>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</si>
  <si>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</si>
  <si>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</si>
  <si>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</si>
  <si>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</si>
  <si>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</si>
  <si>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</si>
  <si>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</si>
  <si>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</si>
  <si>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</si>
  <si>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</si>
  <si>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</si>
  <si>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</si>
  <si>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</si>
  <si>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</si>
  <si>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</si>
  <si>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</si>
  <si>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</si>
  <si>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</si>
  <si>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</si>
  <si>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</si>
  <si>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</si>
  <si>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</si>
  <si>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</si>
  <si>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</si>
  <si>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</si>
  <si>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</si>
  <si>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</si>
  <si>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</si>
  <si>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</si>
  <si>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</si>
  <si>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</si>
  <si>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</si>
  <si>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</si>
  <si>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</si>
  <si>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</si>
  <si>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</si>
  <si>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</si>
  <si>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</si>
  <si>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</si>
  <si>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INGAWA LOCAL GOVERNMENT COUNCIL – 2026 PROPOSED BUDGET SUMMARY</t>
  </si>
  <si>
    <t>INGAWA LOCAL GOVERNMENT COUNCIL – 2026 CONSOLIDATED MASTER BUDGET SUMMARY</t>
  </si>
  <si>
    <t>INGAWA LOCAL GOVERNMENT COUNCIL – 2026 BUDGET - SUMMARY OF REVENUE</t>
  </si>
  <si>
    <t>INGAWA LOCAL GOVERNMENT COUNCIL – 2026 BUDGET - SUMMARY OF EXPENDITURE</t>
  </si>
  <si>
    <t>INGAWA LOCAL GOVERNMENT COUNCIL – 2026 BUDGET - SUMMARY OF EXPENDITURE BY SECTOR</t>
  </si>
  <si>
    <t>INGAWA LOCAL GOVERNMENT COUNCIL – 2026 PROPOSED BUDGET - SUMMARY OF RECURRENT EXPENDITURE BY DEPARTMENT</t>
  </si>
  <si>
    <t>INGAWA LOCAL GOVERNMENT COUNCIL – 2026 BUDGET - SUMMARY OF RECURRENT EXPENDITURE</t>
  </si>
  <si>
    <t>INGAWA LOCAL GOVERNMENT COUNCIL – 2026 PROPOSED BUDGET - SUMMARY OF CAPITAL EXPENDITURE</t>
  </si>
  <si>
    <t>INGAWA LOCAL GOVERNMENT COUNCIL – 2026 BUDGET - SUMMARY OF CAPITAL EXPENDITURE BY DEPARTMENT</t>
  </si>
  <si>
    <t>INGAWA LOCAL GOVERNMENT COUNCIL – OFFICE OF THE CHAIRMAN PERSONNEL COST BUDGET</t>
  </si>
  <si>
    <t>INGAWA LOCAL GOVERNMENT COUNCIL – OFFICE OF THE CHAIRMAN OVERHEAD COST BUDGET</t>
  </si>
  <si>
    <t>INGAWA LOCAL GOVERNMENT COUNCIL – OFFICE OF THE LG SECRETARY PERSONNEL COST BUDGET</t>
  </si>
  <si>
    <t>INGAWA LOCAL GOVERNMENT COUNCIL – OFFICE OF THE LG SECRETARY OVERHEAD COST BUDGET</t>
  </si>
  <si>
    <t>INGAWA LOCAL GOVERNMENT COUNCIL – THE COUNCIL PERSONNEL COST BUDGET</t>
  </si>
  <si>
    <t>INGAWA LOCAL GOVERNMENT COUNCIL – THE COUNCIL OVERHEAD COST BUDGET</t>
  </si>
  <si>
    <t>INGAWA LOCAL GOVERNMENT COUNCIL – PMD PERSONNEL COST BUDGET</t>
  </si>
  <si>
    <t>INGAWA LOCAL GOVERNMENT COUNCIL – PMD OVERHEAD COST BUDGET</t>
  </si>
  <si>
    <t>INGAWA LOCAL GOVERNMENT COUNCIL – PMD CAPITAL EXPENDITURE</t>
  </si>
  <si>
    <t>INGAWA LOCAL GOVERNMENT COUNCIL – AGRIC PERSONNEL COST BUDGET</t>
  </si>
  <si>
    <t>INGAWA LOCAL GOVERNMENT COUNCIL – AGRIC OVERHEAD COST BUDGET</t>
  </si>
  <si>
    <t>INGAWA LOCAL GOVERNMENT COUNCIL – AGRIC CAPITAL EXPENDITURE</t>
  </si>
  <si>
    <t>INGAWA LOCAL GOVERNMENT COUNCIL – FINANCE PERSONNEL COST BUDGET</t>
  </si>
  <si>
    <t>INGAWA LOCAL GOVERNMENT COUNCIL – FINANCE OVERHEAD COST BUDGET</t>
  </si>
  <si>
    <t>INGAWA LOCAL GOVERNMENT COUNCIL  –  GRANTS AND CONTRIBUTIONS TO GOVERNMENT AGENCIES  -  22040105</t>
  </si>
  <si>
    <t>INGAWA LOCAL GOVERNMENT COUNCIL – FINANCE CAPITAL EXPENDITURE</t>
  </si>
  <si>
    <t>INGAWA LOCAL GOVERNMENT COUNCIL   –   JOINT / COMMON CAPITAL PROJECTS  -  32010221</t>
  </si>
  <si>
    <t>INGAWA LOCAL GOVERNMENT COUNCIL – WORKS PERSONNEL COST BUDGET</t>
  </si>
  <si>
    <t>INGAWA LOCAL GOVERNMENT COUNCIL – WORKS OVERHEAD COST BUDGET</t>
  </si>
  <si>
    <t>INGAWA LOCAL GOVERNMENT COUNCIL – WORKS CAPITAL EXPENDITURE</t>
  </si>
  <si>
    <t>INGAWA LOCAL GOVERNMENT COUNCIL – ESD PERSONNEL COST BUDGET</t>
  </si>
  <si>
    <t>INGAWA LOCAL GOVERNMENT COUNCIL – ESD OVERHEAD COST BUDGET</t>
  </si>
  <si>
    <t>INGAWA LOCAL GOVERNMENT COUNCIL – ESD CAPITAL EXPENDITURE</t>
  </si>
  <si>
    <t>INGAWA LOCAL GOVERNMENT COUNCIL – PHC PERSONNEL COST BUDGET</t>
  </si>
  <si>
    <t>INGAWA LOCAL GOVERNMENT COUNCIL – PHC OVERHEAD COST BUDGET</t>
  </si>
  <si>
    <t>INGAWA LOCAL GOVERNMENT COUNCIL – PHC CAPITAL EXPENDITURE</t>
  </si>
  <si>
    <t>INGAWA LOCAL GOVERNMENT COUNCIL – WATSAN PERSONNEL COST BUDGET</t>
  </si>
  <si>
    <t>INGAWA LOCAL GOVERNMENT COUNCIL – WATSAN OVERHEAD COST BUDGET</t>
  </si>
  <si>
    <t>INGAWA LOCAL GOVERNMENT COUNCIL – WATSAN CAPITAL EXPENDITURE</t>
  </si>
  <si>
    <t>INGAWA LOCAL GOVERNMENT COUNCIL – TRAD PERSONNEL COST BUDGET</t>
  </si>
  <si>
    <t>INGAWA LOCAL GOVERNMENT COUNCIL – TRAD OVERHEAD COST BUDGET</t>
  </si>
  <si>
    <t>Pension: Accrued Rights LGC/LEA</t>
  </si>
  <si>
    <t>Ruwassa Shawn Programme</t>
  </si>
  <si>
    <t xml:space="preserve">Tahfeez Feeding </t>
  </si>
  <si>
    <t>Fadama Programme</t>
  </si>
  <si>
    <t>General Labour/Casual S/Power</t>
  </si>
  <si>
    <t>Quranic Recitation Competition</t>
  </si>
  <si>
    <t>NTDs Programme</t>
  </si>
  <si>
    <t>Nutrition Counter Part Funding</t>
  </si>
  <si>
    <t>20</t>
  </si>
  <si>
    <t>21</t>
  </si>
  <si>
    <t>22</t>
  </si>
  <si>
    <t>23</t>
  </si>
  <si>
    <t>24</t>
  </si>
  <si>
    <t>25</t>
  </si>
  <si>
    <t>26</t>
  </si>
  <si>
    <t xml:space="preserve">Cohort Activities </t>
  </si>
  <si>
    <t>Contribution to ALGON</t>
  </si>
  <si>
    <t>Land And Buildings - Office/Strong Room</t>
  </si>
  <si>
    <t>Rehab of District Head House Ingawa</t>
  </si>
  <si>
    <t>Rehab of District Head House yandoma</t>
  </si>
  <si>
    <t>Renov of VIP II House</t>
  </si>
  <si>
    <t>Renov of Dambo House Coppers Lodge</t>
  </si>
  <si>
    <t>Construction of Market Stall Ingawa</t>
  </si>
  <si>
    <t>construction of Market Stall Yandoma</t>
  </si>
  <si>
    <t>Renov of Motorpark Ingawa</t>
  </si>
  <si>
    <t>Construction of market stall Tunas</t>
  </si>
  <si>
    <t>Renov of Motorpark Tunas</t>
  </si>
  <si>
    <t>Renov of Market Stall Ingawa</t>
  </si>
  <si>
    <t>Renov of Market Stall Tunas</t>
  </si>
  <si>
    <t>Renov of Shops at Ingawa</t>
  </si>
  <si>
    <t>Construction of Market Stall Kurfeji</t>
  </si>
  <si>
    <t xml:space="preserve">Animal Vaccination </t>
  </si>
  <si>
    <t>Purhase of Chemicals and Spraying Equipments</t>
  </si>
  <si>
    <t>Purhase of Home Economics Equipments</t>
  </si>
  <si>
    <t>Purhase of Bulls for Sallah</t>
  </si>
  <si>
    <t>Purchase of Grains for Less Privillages</t>
  </si>
  <si>
    <t>Purhase of Fertilizer</t>
  </si>
  <si>
    <t>Irrigation Farming</t>
  </si>
  <si>
    <t>Pucrhase of Water Pump and Power Tillers</t>
  </si>
  <si>
    <t>veterinary Clinics</t>
  </si>
  <si>
    <t>Slaugher Slab</t>
  </si>
  <si>
    <t>Loading Bay</t>
  </si>
  <si>
    <t>Fencing of Cattle Market Ingawa</t>
  </si>
  <si>
    <t>Fencing of Cattle Market Tunas</t>
  </si>
  <si>
    <t>Mechanization Centre</t>
  </si>
  <si>
    <t>Storoge Facilities</t>
  </si>
  <si>
    <t>Provision of Cattle Routes</t>
  </si>
  <si>
    <t>Pasture and Grazing Reserves</t>
  </si>
  <si>
    <t>Water Distr Network for Irrigation Farm</t>
  </si>
  <si>
    <t>Provision of Tubewell for Irrigation Farm</t>
  </si>
  <si>
    <t>Construction of Earth Dam at Amalawa</t>
  </si>
  <si>
    <t>Rehab of Fish Market at Ingawa</t>
  </si>
  <si>
    <t>Agricultural Equipment/ Purch of Apiaries</t>
  </si>
  <si>
    <t xml:space="preserve">Nursery Sheme </t>
  </si>
  <si>
    <t>Impr of Forest reserve and Woodlots</t>
  </si>
  <si>
    <t>Estab of Wind Breaker Shelter Belt</t>
  </si>
  <si>
    <t>Research &amp; Development/Tree Planting</t>
  </si>
  <si>
    <t>Maintenance Of Electricity</t>
  </si>
  <si>
    <t>Purchase/ Acquisition of Land</t>
  </si>
  <si>
    <t>Construction of City Gate at Ingawa</t>
  </si>
  <si>
    <t>Repairs of Koda Bridge</t>
  </si>
  <si>
    <t>Rehab of Feeder Roads</t>
  </si>
  <si>
    <t>Improvement of Yandoma Road</t>
  </si>
  <si>
    <t>Township Road at Ingawa</t>
  </si>
  <si>
    <t>Construction of Drainages and Culverts</t>
  </si>
  <si>
    <t xml:space="preserve"> Const of Daunaka to Ruruma Road</t>
  </si>
  <si>
    <t>Supply of Electricity Equipment</t>
  </si>
  <si>
    <t>Provision of Electricity at Adamawa</t>
  </si>
  <si>
    <t>Provision of Electricity at Wangarawa</t>
  </si>
  <si>
    <t>Street Light Provision at Nasarawa</t>
  </si>
  <si>
    <t xml:space="preserve">Install of Electricity at Yaya Sec Sch </t>
  </si>
  <si>
    <t xml:space="preserve">Install of Street Light at Yandoma </t>
  </si>
  <si>
    <t>Purchase/Repairs of Trucks plants and other Spare Parts</t>
  </si>
  <si>
    <t>Purch of Survey Equipment</t>
  </si>
  <si>
    <t xml:space="preserve">17340000000008 </t>
  </si>
  <si>
    <t xml:space="preserve">17340000000009 </t>
  </si>
  <si>
    <t>Minor repairs at works Department</t>
  </si>
  <si>
    <t>173400000000</t>
  </si>
  <si>
    <t>17340000000</t>
  </si>
  <si>
    <t>Residential Rent/CDP Programme</t>
  </si>
  <si>
    <t>Office Rent/ HISBAH Group</t>
  </si>
  <si>
    <t>Bussiness Empowerment to Youth</t>
  </si>
  <si>
    <t>Transfer/ Payment to Casual Teachers</t>
  </si>
  <si>
    <t>Bussiness Empowerment to Less Privillages</t>
  </si>
  <si>
    <t>Annual Women Handcraft</t>
  </si>
  <si>
    <t>Contribution to SDG Operation</t>
  </si>
  <si>
    <t>Spons of Religious Activities and Prayer Session</t>
  </si>
  <si>
    <t>Construction of Mosque at Dugul Ward</t>
  </si>
  <si>
    <t>Construction of Mosque at mnwa Ward</t>
  </si>
  <si>
    <t>Construction of Mosque at karkku Ward</t>
  </si>
  <si>
    <t xml:space="preserve">Construction of Mosque at Wadigi Dara  </t>
  </si>
  <si>
    <t xml:space="preserve">Construction of Mosque at Kura </t>
  </si>
  <si>
    <t>Construction of Mosque at Daurawa</t>
  </si>
  <si>
    <t>Construction of Mosque at Yangoto</t>
  </si>
  <si>
    <t>Construction of Mosque at Shamiya</t>
  </si>
  <si>
    <t>Construction of Pri Sch at DanAshitan</t>
  </si>
  <si>
    <t>Construction of Pri Sch at Wangarawa</t>
  </si>
  <si>
    <t>Constr of One Block 3Class Room Woja</t>
  </si>
  <si>
    <t>Construction of ClassRoom at Kuriga</t>
  </si>
  <si>
    <t>Construction of Ismiyya at Runji Dara</t>
  </si>
  <si>
    <t>Construction of Islamiyya at K/Waje</t>
  </si>
  <si>
    <t>Construction of Islamiyya at Yanbatank</t>
  </si>
  <si>
    <t>Construction of Islamiyya at Kkarku</t>
  </si>
  <si>
    <t>Construction of Islamiyya at Shabebe</t>
  </si>
  <si>
    <t>Construction of Islamiyya at Tuki</t>
  </si>
  <si>
    <t>Fencing of Grave Yard at Agayawa</t>
  </si>
  <si>
    <t>Fencing of Grave Yard at Dukuma</t>
  </si>
  <si>
    <t>Fencing of Grave Yard at Kandawa</t>
  </si>
  <si>
    <t>Fencing of Grave Yard at Ingawa</t>
  </si>
  <si>
    <t>Rehabilitation of Mosque</t>
  </si>
  <si>
    <t>Rehabilitation of Mosque at Agayawa</t>
  </si>
  <si>
    <t>Rehabilitation of Mosque at Dara</t>
  </si>
  <si>
    <t>Rehabilitation of Mosque at Yaya</t>
  </si>
  <si>
    <t>Rehabilitation of Mosque Manomawa</t>
  </si>
  <si>
    <t xml:space="preserve">Improvement of Sec Sch </t>
  </si>
  <si>
    <t>Rehabilitation of TV Centres</t>
  </si>
  <si>
    <t>Rehabi of Women Centres at Ingawa</t>
  </si>
  <si>
    <t>Rehab of Grave Yard acaross 11 Wards</t>
  </si>
  <si>
    <t>Constuction of Islamiyya</t>
  </si>
  <si>
    <t>05170000000022</t>
  </si>
  <si>
    <t>05170000000023</t>
  </si>
  <si>
    <t>05170000000024</t>
  </si>
  <si>
    <t>05170000000025</t>
  </si>
  <si>
    <t>05170000000026</t>
  </si>
  <si>
    <t>05170000000027</t>
  </si>
  <si>
    <t>05170000000028</t>
  </si>
  <si>
    <t>05170000000029</t>
  </si>
  <si>
    <t>05170000000030</t>
  </si>
  <si>
    <t>05170000000031</t>
  </si>
  <si>
    <t>05170000000032</t>
  </si>
  <si>
    <t>05170000000033</t>
  </si>
  <si>
    <t>05170000000034</t>
  </si>
  <si>
    <t>Fire Fightimg Equipment</t>
  </si>
  <si>
    <t>051700000000035</t>
  </si>
  <si>
    <t>051700000000036</t>
  </si>
  <si>
    <t>Computers/ Inform Garget/ Int.Cafe</t>
  </si>
  <si>
    <t>05170000000037</t>
  </si>
  <si>
    <t>Casual Technical Staff</t>
  </si>
  <si>
    <t>Grants To Government/Agencies Supp to Polio</t>
  </si>
  <si>
    <t>Nutrition Support</t>
  </si>
  <si>
    <t>Immunization Exercise</t>
  </si>
  <si>
    <t>CMAM</t>
  </si>
  <si>
    <t>Constr/ Upgrading of Bareruwa to PHC</t>
  </si>
  <si>
    <t>Constr/ Upgrading of Kurfeji to PHC</t>
  </si>
  <si>
    <t>Rehab/Upgr of Bidore Health Clinic</t>
  </si>
  <si>
    <t>Upgr of Ganjuwa and Dukuma H.F</t>
  </si>
  <si>
    <t>Upgr of Health store at NpI</t>
  </si>
  <si>
    <t>Rehab of Staff Quarters</t>
  </si>
  <si>
    <t>Constr of Health Facility at K/Waje</t>
  </si>
  <si>
    <t>Rehab of Zucci Health clinic</t>
  </si>
  <si>
    <t>Rehab of Jigawa Health Clinic</t>
  </si>
  <si>
    <t>Rehab of Tuki Health Clinic</t>
  </si>
  <si>
    <t>Supply of Minimum Standard Equipment</t>
  </si>
  <si>
    <t>Fencing/Rep of Ingawa water Reservoir</t>
  </si>
  <si>
    <t>Consruction of 2Blocks VIP Toilets</t>
  </si>
  <si>
    <t>Rural Water Supply for 11 Wards</t>
  </si>
  <si>
    <t xml:space="preserve">Constr of Motorized solar water pump </t>
  </si>
  <si>
    <r>
      <t xml:space="preserve">:  :                          :  :  </t>
    </r>
    <r>
      <rPr>
        <sz val="12"/>
        <color theme="1"/>
        <rFont val="Tahoma"/>
        <family val="2"/>
      </rPr>
      <t>Agayawa</t>
    </r>
  </si>
  <si>
    <r>
      <t xml:space="preserve">:  :                           :  :   </t>
    </r>
    <r>
      <rPr>
        <sz val="12"/>
        <color theme="1"/>
        <rFont val="Tahoma"/>
        <family val="2"/>
      </rPr>
      <t>Dara</t>
    </r>
  </si>
  <si>
    <r>
      <t xml:space="preserve">:  :                           :  : </t>
    </r>
    <r>
      <rPr>
        <sz val="12"/>
        <color theme="1"/>
        <rFont val="Tahoma"/>
        <family val="2"/>
      </rPr>
      <t>Ruruma</t>
    </r>
  </si>
  <si>
    <r>
      <t xml:space="preserve">:  :                           :  : </t>
    </r>
    <r>
      <rPr>
        <sz val="12"/>
        <color theme="1"/>
        <rFont val="Tahoma"/>
        <family val="2"/>
      </rPr>
      <t>Yankaura</t>
    </r>
  </si>
  <si>
    <r>
      <t xml:space="preserve">:  :                          :  :  </t>
    </r>
    <r>
      <rPr>
        <sz val="12"/>
        <color theme="1"/>
        <rFont val="Tahoma"/>
        <family val="2"/>
      </rPr>
      <t>manomawa</t>
    </r>
  </si>
  <si>
    <r>
      <rPr>
        <sz val="12"/>
        <color theme="1"/>
        <rFont val="Tahoma"/>
        <family val="2"/>
      </rPr>
      <t>Rehab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of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Boreholes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at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11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Wards</t>
    </r>
  </si>
  <si>
    <t>Drainage Silt Removal</t>
  </si>
  <si>
    <r>
      <rPr>
        <sz val="12"/>
        <color theme="1"/>
        <rFont val="Tahoma"/>
        <family val="2"/>
      </rPr>
      <t>Flood and Erosion Control</t>
    </r>
    <r>
      <rPr>
        <b/>
        <sz val="12"/>
        <color theme="1"/>
        <rFont val="Tahoma"/>
        <family val="2"/>
      </rPr>
      <t xml:space="preserve"> </t>
    </r>
  </si>
  <si>
    <t>Consruction of Earth Dams</t>
  </si>
  <si>
    <t xml:space="preserve">Purchase of Truck Spare Parts </t>
  </si>
  <si>
    <t>132000000000</t>
  </si>
  <si>
    <t>13250000000002</t>
  </si>
  <si>
    <t>132500000000</t>
  </si>
  <si>
    <t>13250000000022</t>
  </si>
  <si>
    <t>13250000000023</t>
  </si>
  <si>
    <t>Extention of Electricity at Ingawa</t>
  </si>
  <si>
    <t>NON OIL REVENUE</t>
  </si>
  <si>
    <t xml:space="preserve">SHARE OF EXCHANGE GAIN </t>
  </si>
  <si>
    <t xml:space="preserve">ELECTRONIC MONEY TRANSFER </t>
  </si>
  <si>
    <t>INSPECTION FEES / MOTOR PARKING FEES</t>
  </si>
  <si>
    <t>APPLICATIONS FEES / RIGHT OF OCCUPANCY</t>
  </si>
  <si>
    <t>11500000000</t>
  </si>
  <si>
    <t>1150000000002</t>
  </si>
  <si>
    <t>Cons of Feeder Road Ganjuwa to Yarb</t>
  </si>
  <si>
    <t>Provision of Electricity at Badole</t>
  </si>
  <si>
    <t>Fencing of Karkarku Health Clinic</t>
  </si>
  <si>
    <t>Constr of Health Facility at Shamiya</t>
  </si>
  <si>
    <t>Rehab of Wanzamai and Adamawa H. F</t>
  </si>
  <si>
    <t>Rehab of wall fencing L.G Sectert, and L.G gate</t>
  </si>
  <si>
    <t>Purchase of fertilizer for farmers</t>
  </si>
  <si>
    <t>Purchase of grains for less priviledges</t>
  </si>
  <si>
    <t>Purchase of Drugs and medical equipment</t>
  </si>
  <si>
    <t>Drugs Revolving funds</t>
  </si>
  <si>
    <t>Rehab of Islamiyya Across 11 Wards</t>
  </si>
  <si>
    <t>Rehab of Women Centre at Manmawa</t>
  </si>
  <si>
    <t xml:space="preserve">Construction of staff Quarters at Bareruwa and Kurfeji </t>
  </si>
  <si>
    <t>Rehab Yaya Health facility</t>
  </si>
  <si>
    <t>Construction of staff Quarters at Dukuma and Ganjuwa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</si>
</sst>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43" fontId="1" fillId="0" borderId="1" xfId="1" applyFont="1" applyBorder="1" applyAlignment="1" applyProtection="1">
      <protection locked="0"/>
    </xf>
    <xf numFmtId="0" fontId="14" fillId="0" borderId="0" xfId="0" applyFont="1" applyProtection="1"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topLeftCell="B1" zoomScale="90" zoomScaleNormal="98" zoomScaleSheetLayoutView="90" workbookViewId="0"/>
  </sheetViews>
  <sheetFormatPr defaultColWidth="8.81640625" defaultRowHeight="15" x14ac:dyDescent="0.3"/>
  <cols>
    <col min="1" max="1" width="10.7265625" style="1" customWidth="1"/>
    <col min="2" max="2" width="52" style="1" bestFit="1" customWidth="1"/>
    <col min="3" max="4" width="26.1796875" style="1" bestFit="1" customWidth="1"/>
    <col min="5" max="5" width="26.453125" style="1" bestFit="1" customWidth="1"/>
    <col min="6" max="6" width="15.54296875" style="1" bestFit="1" customWidth="1"/>
    <col min="7" max="16384" width="8.8164062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72" t="s">
        <v>460</v>
      </c>
      <c r="B2" s="72"/>
      <c r="C2" s="72"/>
      <c r="D2" s="72"/>
      <c r="E2" s="72"/>
      <c r="F2" s="49"/>
    </row>
    <row r="3" spans="1:6" x14ac:dyDescent="0.3">
      <c r="A3" s="73" t="s">
        <v>791</v>
      </c>
      <c r="B3" s="73"/>
      <c r="C3" s="73"/>
      <c r="D3" s="73"/>
      <c r="E3" s="73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318</v>
      </c>
      <c r="C5" s="50" t="s">
        <v>592</v>
      </c>
      <c r="D5" s="50" t="s">
        <v>593</v>
      </c>
      <c r="E5" s="50" t="s">
        <v>594</v>
      </c>
      <c r="F5" s="44" t="s">
        <v>319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320</v>
      </c>
      <c r="B7" s="5" t="s">
        <v>321</v>
      </c>
      <c r="C7" s="11">
        <f>'CONS. MASTER B. SUMMARY F.ii'!C6</f>
        <v>453707128</v>
      </c>
      <c r="D7" s="11"/>
      <c r="E7" s="11">
        <f>'CONS. MASTER B. SUMMARY F.ii'!E6</f>
        <v>256543789</v>
      </c>
      <c r="F7" s="7"/>
    </row>
    <row r="8" spans="1:6" x14ac:dyDescent="0.3">
      <c r="A8" s="5" t="s">
        <v>322</v>
      </c>
      <c r="B8" s="5" t="s">
        <v>323</v>
      </c>
      <c r="C8" s="11">
        <f>SUM(C9:C10)</f>
        <v>8675774816</v>
      </c>
      <c r="D8" s="11">
        <f>SUM(D9:D10)</f>
        <v>5705220804</v>
      </c>
      <c r="E8" s="11">
        <f>SUM(E9:E10)</f>
        <v>8911133573</v>
      </c>
      <c r="F8" s="7">
        <f>D8/C8*100</f>
        <v>65.760360601779823</v>
      </c>
    </row>
    <row r="9" spans="1:6" x14ac:dyDescent="0.3">
      <c r="A9" s="7"/>
      <c r="B9" s="5" t="s">
        <v>334</v>
      </c>
      <c r="C9" s="10">
        <f>'SUMMARY OF REVENUE F.iii'!C6</f>
        <v>8591889711</v>
      </c>
      <c r="D9" s="10">
        <f>'SUMMARY OF REVENUE F.iii'!D6</f>
        <v>5634271794</v>
      </c>
      <c r="E9" s="10">
        <f>'SUMMARY OF REVENUE F.iii'!E6</f>
        <v>8712710193</v>
      </c>
      <c r="F9" s="7">
        <f t="shared" ref="F9:F25" si="0">D9/C9*100</f>
        <v>65.576630793881947</v>
      </c>
    </row>
    <row r="10" spans="1:6" x14ac:dyDescent="0.3">
      <c r="A10" s="7"/>
      <c r="B10" s="5" t="s">
        <v>335</v>
      </c>
      <c r="C10" s="10">
        <f>'SUMMARY OF REVENUE F.iii'!C19</f>
        <v>83885105</v>
      </c>
      <c r="D10" s="10">
        <f>'SUMMARY OF REVENUE F.iii'!D19</f>
        <v>70949010</v>
      </c>
      <c r="E10" s="10">
        <f>'SUMMARY OF REVENUE F.iii'!E19</f>
        <v>198423380</v>
      </c>
      <c r="F10" s="7">
        <f t="shared" si="0"/>
        <v>84.57879381566012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324</v>
      </c>
      <c r="B12" s="5" t="s">
        <v>3</v>
      </c>
      <c r="C12" s="11">
        <f>SUM(C13:C14)</f>
        <v>4749896157</v>
      </c>
      <c r="D12" s="11">
        <f>SUM(D13:D14)</f>
        <v>3601357748</v>
      </c>
      <c r="E12" s="11">
        <f>SUM(E13:E14)</f>
        <v>4266342184</v>
      </c>
      <c r="F12" s="7">
        <f t="shared" si="0"/>
        <v>75.819715399306574</v>
      </c>
    </row>
    <row r="13" spans="1:6" x14ac:dyDescent="0.3">
      <c r="A13" s="7"/>
      <c r="B13" s="5" t="s">
        <v>336</v>
      </c>
      <c r="C13" s="10">
        <f>'CONS. MASTER B. SUMMARY F.ii'!C19</f>
        <v>3306203403</v>
      </c>
      <c r="D13" s="10">
        <f>'CONS. MASTER B. SUMMARY F.ii'!D19</f>
        <v>2625009721</v>
      </c>
      <c r="E13" s="10">
        <f>'CONS. MASTER B. SUMMARY F.ii'!E19</f>
        <v>2477833391</v>
      </c>
      <c r="F13" s="7">
        <f t="shared" si="0"/>
        <v>79.396498068391836</v>
      </c>
    </row>
    <row r="14" spans="1:6" x14ac:dyDescent="0.3">
      <c r="A14" s="7"/>
      <c r="B14" s="5" t="s">
        <v>337</v>
      </c>
      <c r="C14" s="10">
        <f>'CONS. MASTER B. SUMMARY F.ii'!C20</f>
        <v>1443692754</v>
      </c>
      <c r="D14" s="10">
        <f>'CONS. MASTER B. SUMMARY F.ii'!D20</f>
        <v>976348027</v>
      </c>
      <c r="E14" s="10">
        <f>'CONS. MASTER B. SUMMARY F.ii'!E20</f>
        <v>1788508793</v>
      </c>
      <c r="F14" s="7">
        <f t="shared" si="0"/>
        <v>67.628518900220229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325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326</v>
      </c>
      <c r="B18" s="5" t="s">
        <v>327</v>
      </c>
      <c r="C18" s="11">
        <f>SUM(C19:C20)</f>
        <v>0</v>
      </c>
      <c r="D18" s="11">
        <f>SUM(D19:D20)</f>
        <v>0</v>
      </c>
      <c r="E18" s="11">
        <f>SUM(E19:E20)</f>
        <v>0</v>
      </c>
      <c r="F18" s="7" t="e">
        <f t="shared" si="0"/>
        <v>#DIV/0!</v>
      </c>
    </row>
    <row r="19" spans="1:6" x14ac:dyDescent="0.3">
      <c r="A19" s="7"/>
      <c r="B19" s="5" t="s">
        <v>338</v>
      </c>
      <c r="C19" s="10">
        <f>'SUMMARY OF REVENUE F.iii'!C121</f>
        <v>0</v>
      </c>
      <c r="D19" s="10">
        <f>'SUMMARY OF REVENUE F.iii'!D121</f>
        <v>0</v>
      </c>
      <c r="E19" s="10">
        <f>'SUMMARY OF REVENUE F.iii'!E121</f>
        <v>0</v>
      </c>
      <c r="F19" s="7" t="e">
        <f t="shared" si="0"/>
        <v>#DIV/0!</v>
      </c>
    </row>
    <row r="20" spans="1:6" x14ac:dyDescent="0.3">
      <c r="A20" s="7"/>
      <c r="B20" s="5" t="s">
        <v>339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328</v>
      </c>
      <c r="B22" s="5" t="s">
        <v>329</v>
      </c>
      <c r="C22" s="11">
        <f>'CONS. MASTER B. SUMMARY F.ii'!C27</f>
        <v>4379585787</v>
      </c>
      <c r="D22" s="11">
        <f>'CONS. MASTER B. SUMMARY F.ii'!D27</f>
        <v>1673775006</v>
      </c>
      <c r="E22" s="11">
        <f>'CONS. MASTER B. SUMMARY F.ii'!E27</f>
        <v>4901335178</v>
      </c>
      <c r="F22" s="7">
        <f t="shared" si="0"/>
        <v>38.217655445140387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330</v>
      </c>
      <c r="B24" s="5" t="s">
        <v>331</v>
      </c>
      <c r="C24" s="11">
        <f>C7+C8+C18</f>
        <v>9129481944</v>
      </c>
      <c r="D24" s="11">
        <f>D7+D8+D18</f>
        <v>5705220804</v>
      </c>
      <c r="E24" s="11">
        <f>E7+E8+E18</f>
        <v>9167677362</v>
      </c>
      <c r="F24" s="7">
        <f t="shared" si="0"/>
        <v>62.492273263649281</v>
      </c>
    </row>
    <row r="25" spans="1:6" x14ac:dyDescent="0.3">
      <c r="A25" s="5" t="s">
        <v>332</v>
      </c>
      <c r="B25" s="5" t="s">
        <v>2</v>
      </c>
      <c r="C25" s="11">
        <f>C12+C22</f>
        <v>9129481944</v>
      </c>
      <c r="D25" s="11">
        <f>D12+D22</f>
        <v>5275132754</v>
      </c>
      <c r="E25" s="11">
        <f>E12+E22</f>
        <v>9167677362</v>
      </c>
      <c r="F25" s="7">
        <f t="shared" si="0"/>
        <v>57.781293466130116</v>
      </c>
    </row>
    <row r="26" spans="1:6" x14ac:dyDescent="0.3">
      <c r="A26" s="7"/>
      <c r="B26" s="5" t="s">
        <v>333</v>
      </c>
      <c r="C26" s="11"/>
      <c r="D26" s="11"/>
      <c r="E26" s="11">
        <f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3"/>
    <row r="29" spans="1:6" hidden="1" x14ac:dyDescent="0.3"/>
    <row r="30" spans="1:6" hidden="1" x14ac:dyDescent="0.3"/>
    <row r="31" spans="1:6" hidden="1" x14ac:dyDescent="0.3"/>
    <row r="32" spans="1: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0yruSADCa8aIjoiVf3sBrJkR382lQv146oY3wirU7nCs/xq6QvomxDt653gr3tsaucZ8CnJQZmSZemRz/vGrw==" saltValue="Xem35Les6PbGflmRGWDNlQ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16" zoomScale="90" zoomScaleNormal="75" zoomScaleSheetLayoutView="90" workbookViewId="0"/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3" width="26.26953125" style="1" bestFit="1" customWidth="1"/>
    <col min="4" max="4" width="25.81640625" style="1" bestFit="1" customWidth="1"/>
    <col min="5" max="5" width="26.26953125" style="1" bestFit="1" customWidth="1"/>
    <col min="6" max="16384" width="8.8164062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2" t="s">
        <v>459</v>
      </c>
      <c r="B2" s="72"/>
      <c r="C2" s="72"/>
      <c r="D2" s="72"/>
      <c r="E2" s="72"/>
    </row>
    <row r="3" spans="1:5" x14ac:dyDescent="0.3">
      <c r="A3" s="73" t="s">
        <v>792</v>
      </c>
      <c r="B3" s="73"/>
      <c r="C3" s="73"/>
      <c r="D3" s="73"/>
      <c r="E3" s="73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289</v>
      </c>
      <c r="B5" s="46" t="s">
        <v>1</v>
      </c>
      <c r="C5" s="50" t="s">
        <v>592</v>
      </c>
      <c r="D5" s="50" t="s">
        <v>593</v>
      </c>
      <c r="E5" s="50" t="s">
        <v>594</v>
      </c>
    </row>
    <row r="6" spans="1:5" x14ac:dyDescent="0.3">
      <c r="A6" s="44">
        <v>1</v>
      </c>
      <c r="B6" s="46" t="s">
        <v>290</v>
      </c>
      <c r="C6" s="52">
        <v>453707128</v>
      </c>
      <c r="D6" s="52">
        <v>453707128</v>
      </c>
      <c r="E6" s="52">
        <v>256543789</v>
      </c>
    </row>
    <row r="7" spans="1:5" hidden="1" x14ac:dyDescent="0.3">
      <c r="A7" s="7">
        <v>2</v>
      </c>
      <c r="B7" s="13" t="s">
        <v>291</v>
      </c>
      <c r="C7" s="10"/>
      <c r="D7" s="10"/>
      <c r="E7" s="10"/>
    </row>
    <row r="8" spans="1:5" x14ac:dyDescent="0.3">
      <c r="A8" s="7">
        <v>3</v>
      </c>
      <c r="B8" s="7" t="s">
        <v>292</v>
      </c>
      <c r="C8" s="10">
        <f>'SUMMARY OF REVENUE F.iii'!C6</f>
        <v>8591889711</v>
      </c>
      <c r="D8" s="10">
        <f>'SUMMARY OF REVENUE F.iii'!D6</f>
        <v>5634271794</v>
      </c>
      <c r="E8" s="10">
        <f>'SUMMARY OF REVENUE F.iii'!E6</f>
        <v>8712710193</v>
      </c>
    </row>
    <row r="9" spans="1:5" x14ac:dyDescent="0.3">
      <c r="A9" s="7">
        <v>4</v>
      </c>
      <c r="B9" s="7" t="s">
        <v>293</v>
      </c>
      <c r="C9" s="10">
        <f>'SUMMARY OF REVENUE F.iii'!C19</f>
        <v>83885105</v>
      </c>
      <c r="D9" s="10">
        <f>'SUMMARY OF REVENUE F.iii'!D19</f>
        <v>70949010</v>
      </c>
      <c r="E9" s="10">
        <f>'SUMMARY OF REVENUE F.iii'!E19</f>
        <v>198423380</v>
      </c>
    </row>
    <row r="10" spans="1:5" x14ac:dyDescent="0.3">
      <c r="A10" s="7">
        <v>5</v>
      </c>
      <c r="B10" s="7" t="s">
        <v>294</v>
      </c>
      <c r="C10" s="10">
        <f>'SUMMARY OF REVENUE F.iii'!C121</f>
        <v>0</v>
      </c>
      <c r="D10" s="10">
        <f>'SUMMARY OF REVENUE F.iii'!D121</f>
        <v>0</v>
      </c>
      <c r="E10" s="10">
        <f>'SUMMARY OF REVENUE F.iii'!E121</f>
        <v>0</v>
      </c>
    </row>
    <row r="11" spans="1:5" x14ac:dyDescent="0.3">
      <c r="A11" s="7">
        <v>6</v>
      </c>
      <c r="B11" s="7" t="s">
        <v>295</v>
      </c>
      <c r="C11" s="10">
        <f>'SUMMARY OF REVENUE F.iii'!C131</f>
        <v>0</v>
      </c>
      <c r="D11" s="10">
        <f>'SUMMARY OF REVENUE F.iii'!D131</f>
        <v>0</v>
      </c>
      <c r="E11" s="10">
        <f>'SUMMARY OF REVENUE F.iii'!E131</f>
        <v>0</v>
      </c>
    </row>
    <row r="12" spans="1:5" x14ac:dyDescent="0.3">
      <c r="A12" s="5">
        <v>7</v>
      </c>
      <c r="B12" s="5" t="s">
        <v>296</v>
      </c>
      <c r="C12" s="11">
        <f>SUM(C8:C11)</f>
        <v>8675774816</v>
      </c>
      <c r="D12" s="11">
        <f>SUM(D8:D11)</f>
        <v>5705220804</v>
      </c>
      <c r="E12" s="11">
        <f>SUM(E8:E11)</f>
        <v>8911133573</v>
      </c>
    </row>
    <row r="13" spans="1:5" x14ac:dyDescent="0.3">
      <c r="A13" s="5">
        <v>8</v>
      </c>
      <c r="B13" s="5" t="s">
        <v>297</v>
      </c>
      <c r="C13" s="11">
        <f>C6+C12</f>
        <v>9129481944</v>
      </c>
      <c r="D13" s="11">
        <f>D6+D12</f>
        <v>6158927932</v>
      </c>
      <c r="E13" s="11">
        <f>E6+E12</f>
        <v>9167677362</v>
      </c>
    </row>
    <row r="14" spans="1:5" hidden="1" x14ac:dyDescent="0.3">
      <c r="A14" s="7">
        <v>9</v>
      </c>
      <c r="B14" s="13" t="s">
        <v>298</v>
      </c>
      <c r="C14" s="10"/>
      <c r="D14" s="10"/>
      <c r="E14" s="10"/>
    </row>
    <row r="15" spans="1:5" hidden="1" x14ac:dyDescent="0.3">
      <c r="A15" s="7">
        <v>10</v>
      </c>
      <c r="B15" s="5" t="s">
        <v>299</v>
      </c>
      <c r="C15" s="11"/>
      <c r="D15" s="11"/>
      <c r="E15" s="11"/>
    </row>
    <row r="16" spans="1:5" x14ac:dyDescent="0.3">
      <c r="A16" s="7">
        <v>11</v>
      </c>
      <c r="B16" s="7" t="s">
        <v>300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301</v>
      </c>
      <c r="C17" s="11">
        <f>C16</f>
        <v>0</v>
      </c>
      <c r="D17" s="11">
        <f>D16</f>
        <v>0</v>
      </c>
      <c r="E17" s="11">
        <f>E16</f>
        <v>0</v>
      </c>
    </row>
    <row r="18" spans="1:5" hidden="1" x14ac:dyDescent="0.3">
      <c r="A18" s="7">
        <v>13</v>
      </c>
      <c r="B18" s="5" t="s">
        <v>302</v>
      </c>
      <c r="C18" s="11"/>
      <c r="D18" s="11"/>
      <c r="E18" s="11"/>
    </row>
    <row r="19" spans="1:5" x14ac:dyDescent="0.3">
      <c r="A19" s="7">
        <v>14</v>
      </c>
      <c r="B19" s="7" t="s">
        <v>303</v>
      </c>
      <c r="C19" s="10">
        <f>'SUMMARY OF EXP F.iv'!C7</f>
        <v>3306203403</v>
      </c>
      <c r="D19" s="10">
        <f>'SUMMARY OF EXP F.iv'!D7</f>
        <v>2625009721</v>
      </c>
      <c r="E19" s="10">
        <f>'SUMMARY OF EXP F.iv'!E7</f>
        <v>2477833391</v>
      </c>
    </row>
    <row r="20" spans="1:5" x14ac:dyDescent="0.3">
      <c r="A20" s="7">
        <v>15</v>
      </c>
      <c r="B20" s="7" t="s">
        <v>304</v>
      </c>
      <c r="C20" s="10">
        <f>'SUMMARY OF EXP F.iv'!C25</f>
        <v>1443692754</v>
      </c>
      <c r="D20" s="10">
        <f>'SUMMARY OF EXP F.iv'!D25</f>
        <v>976348027</v>
      </c>
      <c r="E20" s="10">
        <f>'SUMMARY OF RECURRENT EXP F.vii'!E11</f>
        <v>1788508793</v>
      </c>
    </row>
    <row r="21" spans="1:5" x14ac:dyDescent="0.3">
      <c r="A21" s="5">
        <v>16</v>
      </c>
      <c r="B21" s="5" t="s">
        <v>305</v>
      </c>
      <c r="C21" s="11">
        <f>SUM(C19:C20)</f>
        <v>4749896157</v>
      </c>
      <c r="D21" s="11">
        <f>SUM(D19:D20)</f>
        <v>3601357748</v>
      </c>
      <c r="E21" s="11">
        <f>SUM(E19:E20)</f>
        <v>4266342184</v>
      </c>
    </row>
    <row r="22" spans="1:5" x14ac:dyDescent="0.3">
      <c r="A22" s="5">
        <v>17</v>
      </c>
      <c r="B22" s="5" t="s">
        <v>306</v>
      </c>
      <c r="C22" s="11">
        <f>C17+C21</f>
        <v>4749896157</v>
      </c>
      <c r="D22" s="11">
        <f>D17+D21</f>
        <v>3601357748</v>
      </c>
      <c r="E22" s="11">
        <f>E17+E21</f>
        <v>4266342184</v>
      </c>
    </row>
    <row r="23" spans="1:5" hidden="1" x14ac:dyDescent="0.3">
      <c r="A23" s="7">
        <v>18</v>
      </c>
      <c r="B23" s="5" t="s">
        <v>307</v>
      </c>
      <c r="C23" s="11"/>
      <c r="D23" s="11"/>
      <c r="E23" s="11"/>
    </row>
    <row r="24" spans="1:5" ht="17.5" x14ac:dyDescent="0.3">
      <c r="A24" s="7">
        <v>19</v>
      </c>
      <c r="B24" s="7" t="s">
        <v>308</v>
      </c>
      <c r="C24" s="61">
        <f>'PMD CAPITAL EXP F.xii'!D6</f>
        <v>983758195</v>
      </c>
      <c r="D24" s="61">
        <f>'PMD CAPITAL EXP F.xii'!E6</f>
        <v>449754097</v>
      </c>
      <c r="E24" s="61">
        <f>'PMD CAPITAL EXP F.xii'!F6</f>
        <v>682000000</v>
      </c>
    </row>
    <row r="25" spans="1:5" ht="17.5" x14ac:dyDescent="0.3">
      <c r="A25" s="7">
        <v>20</v>
      </c>
      <c r="B25" s="7" t="s">
        <v>309</v>
      </c>
      <c r="C25" s="62">
        <f>'AGRIC CAPITAL EXP F.xii'!D6+'FINANCE CAPITAL EXP F.xii'!D6+'WORKS CAPITAL EXP F.xii'!D6</f>
        <v>1305915440</v>
      </c>
      <c r="D25" s="62">
        <f>'AGRIC CAPITAL EXP F.xii'!E6+'FINANCE CAPITAL EXP F.xii'!E6+'WORKS CAPITAL EXP F.xii'!E6</f>
        <v>453312354</v>
      </c>
      <c r="E25" s="62">
        <f>'AGRIC CAPITAL EXP F.xii'!F6+'FINANCE CAPITAL EXP F.xii'!F6+'WORKS CAPITAL EXP F.xii'!F6</f>
        <v>2973335178</v>
      </c>
    </row>
    <row r="26" spans="1:5" ht="17.5" x14ac:dyDescent="0.3">
      <c r="A26" s="7">
        <v>21</v>
      </c>
      <c r="B26" s="7" t="s">
        <v>310</v>
      </c>
      <c r="C26" s="62">
        <f>'ESD CAPITAL EXP F.xii'!D6+'PHC CAPITAL EXP F.xii'!D6+'WATSAN CAPITAL EXP F.xii'!D6</f>
        <v>2089912152</v>
      </c>
      <c r="D26" s="62">
        <f>'ESD CAPITAL EXP F.xii'!E6+'PHC CAPITAL EXP F.xii'!E6+'WATSAN CAPITAL EXP F.xii'!E6</f>
        <v>770708555</v>
      </c>
      <c r="E26" s="62">
        <f>'ESD CAPITAL EXP F.xii'!F6+'PHC CAPITAL EXP F.xii'!F6+'WATSAN CAPITAL EXP F.xii'!F6</f>
        <v>1246000000</v>
      </c>
    </row>
    <row r="27" spans="1:5" x14ac:dyDescent="0.3">
      <c r="A27" s="5">
        <v>22</v>
      </c>
      <c r="B27" s="5" t="s">
        <v>311</v>
      </c>
      <c r="C27" s="11">
        <f>SUM(C24:C26)</f>
        <v>4379585787</v>
      </c>
      <c r="D27" s="11">
        <f>SUM(D24:D26)</f>
        <v>1673775006</v>
      </c>
      <c r="E27" s="11">
        <f>SUM(E24:E26)</f>
        <v>4901335178</v>
      </c>
    </row>
    <row r="28" spans="1:5" x14ac:dyDescent="0.3">
      <c r="A28" s="5">
        <v>23</v>
      </c>
      <c r="B28" s="5" t="s">
        <v>312</v>
      </c>
      <c r="C28" s="11">
        <f>C22+C27</f>
        <v>9129481944</v>
      </c>
      <c r="D28" s="11">
        <f>D22+D27</f>
        <v>5275132754</v>
      </c>
      <c r="E28" s="11">
        <f>E22+E27</f>
        <v>9167677362</v>
      </c>
    </row>
    <row r="29" spans="1:5" x14ac:dyDescent="0.3">
      <c r="A29" s="7">
        <v>24</v>
      </c>
      <c r="B29" s="5" t="s">
        <v>313</v>
      </c>
      <c r="C29" s="11">
        <f>C13-C28</f>
        <v>0</v>
      </c>
      <c r="D29" s="11"/>
      <c r="E29" s="11">
        <f>E13-E28</f>
        <v>0</v>
      </c>
    </row>
    <row r="30" spans="1:5" hidden="1" x14ac:dyDescent="0.3">
      <c r="A30" s="7">
        <v>25</v>
      </c>
      <c r="B30" s="5" t="s">
        <v>314</v>
      </c>
      <c r="C30" s="10"/>
      <c r="D30" s="10"/>
      <c r="E30" s="10"/>
    </row>
    <row r="31" spans="1:5" hidden="1" x14ac:dyDescent="0.3">
      <c r="A31" s="7">
        <v>26</v>
      </c>
      <c r="B31" s="7" t="s">
        <v>315</v>
      </c>
      <c r="C31" s="10"/>
      <c r="D31" s="10"/>
      <c r="E31" s="10"/>
    </row>
    <row r="32" spans="1:5" x14ac:dyDescent="0.3">
      <c r="A32" s="7">
        <v>27</v>
      </c>
      <c r="B32" s="5" t="s">
        <v>316</v>
      </c>
      <c r="C32" s="11">
        <f>C31</f>
        <v>0</v>
      </c>
      <c r="D32" s="11"/>
      <c r="E32" s="11">
        <f>E31</f>
        <v>0</v>
      </c>
    </row>
    <row r="33" spans="1:5" x14ac:dyDescent="0.3">
      <c r="A33" s="5">
        <v>28</v>
      </c>
      <c r="B33" s="5" t="s">
        <v>317</v>
      </c>
      <c r="C33" s="11">
        <f>C13+C32-C28</f>
        <v>0</v>
      </c>
      <c r="D33" s="11"/>
      <c r="E33" s="11">
        <f>E13+E32-E28</f>
        <v>0</v>
      </c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GHF1pxhMnU+WaBsxY1VwEvsH/KdkrbLwGAN70sPuQtlCAQZBHn7UaYxBuhJayGGnM8UVB/MXh04TpHL1EL6rcg==" saltValue="zSHZ6KhAxigv15BlrhpLmg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116" zoomScale="90" zoomScaleNormal="100" zoomScaleSheetLayoutView="90" workbookViewId="0">
      <selection activeCell="C10" sqref="C10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4.26953125" style="49" bestFit="1" customWidth="1"/>
    <col min="6" max="16384" width="8.81640625" style="49"/>
  </cols>
  <sheetData>
    <row r="1" spans="1:5" x14ac:dyDescent="0.3">
      <c r="A1" s="72" t="s">
        <v>458</v>
      </c>
      <c r="B1" s="72"/>
      <c r="C1" s="72"/>
      <c r="D1" s="72"/>
      <c r="E1" s="72"/>
    </row>
    <row r="2" spans="1:5" x14ac:dyDescent="0.3">
      <c r="A2" s="73" t="s">
        <v>793</v>
      </c>
      <c r="B2" s="73"/>
      <c r="C2" s="73"/>
      <c r="D2" s="73"/>
      <c r="E2" s="73"/>
    </row>
    <row r="4" spans="1:5" ht="45" x14ac:dyDescent="0.3">
      <c r="A4" s="46" t="s">
        <v>0</v>
      </c>
      <c r="B4" s="47" t="s">
        <v>111</v>
      </c>
      <c r="C4" s="50" t="s">
        <v>592</v>
      </c>
      <c r="D4" s="50" t="s">
        <v>593</v>
      </c>
      <c r="E4" s="50" t="s">
        <v>594</v>
      </c>
    </row>
    <row r="5" spans="1:5" s="1" customFormat="1" x14ac:dyDescent="0.3">
      <c r="A5" s="14">
        <v>1</v>
      </c>
      <c r="B5" s="14" t="s">
        <v>341</v>
      </c>
      <c r="C5" s="11">
        <f>C6+C19+C121+C131</f>
        <v>8675774816</v>
      </c>
      <c r="D5" s="11">
        <f>D6+D19+D121+D131</f>
        <v>5705220804</v>
      </c>
      <c r="E5" s="11">
        <f>E6+E19+E121+E131</f>
        <v>8911133573</v>
      </c>
    </row>
    <row r="6" spans="1:5" s="1" customFormat="1" x14ac:dyDescent="0.3">
      <c r="A6" s="14">
        <v>11</v>
      </c>
      <c r="B6" s="14" t="s">
        <v>342</v>
      </c>
      <c r="C6" s="11">
        <f>C7</f>
        <v>8591889711</v>
      </c>
      <c r="D6" s="11">
        <f>D7</f>
        <v>5634271794</v>
      </c>
      <c r="E6" s="11">
        <f>E7</f>
        <v>8712710193</v>
      </c>
    </row>
    <row r="7" spans="1:5" s="1" customFormat="1" x14ac:dyDescent="0.3">
      <c r="A7" s="14">
        <v>1101</v>
      </c>
      <c r="B7" s="14" t="s">
        <v>342</v>
      </c>
      <c r="C7" s="11">
        <f>C8+C11+C13</f>
        <v>8591889711</v>
      </c>
      <c r="D7" s="11">
        <f>D8+D11+D13</f>
        <v>5634271794</v>
      </c>
      <c r="E7" s="11">
        <f>E8+E11+E13</f>
        <v>8712710193</v>
      </c>
    </row>
    <row r="8" spans="1:5" s="1" customFormat="1" ht="28" x14ac:dyDescent="0.3">
      <c r="A8" s="14">
        <v>110101</v>
      </c>
      <c r="B8" s="15" t="s">
        <v>343</v>
      </c>
      <c r="C8" s="11">
        <f>SUM(C9:C10)</f>
        <v>5383899539</v>
      </c>
      <c r="D8" s="11">
        <f>SUM(D9:D10)</f>
        <v>2426047029</v>
      </c>
      <c r="E8" s="11">
        <f>SUM(E9:E10)</f>
        <v>3882472183</v>
      </c>
    </row>
    <row r="9" spans="1:5" x14ac:dyDescent="0.3">
      <c r="A9" s="53">
        <v>11010101</v>
      </c>
      <c r="B9" s="53" t="s">
        <v>785</v>
      </c>
      <c r="C9" s="51">
        <v>5332237641</v>
      </c>
      <c r="D9" s="51">
        <v>2426047029</v>
      </c>
      <c r="E9" s="51">
        <v>3820477905</v>
      </c>
    </row>
    <row r="10" spans="1:5" x14ac:dyDescent="0.3">
      <c r="A10" s="53">
        <v>11010101</v>
      </c>
      <c r="B10" s="53" t="s">
        <v>786</v>
      </c>
      <c r="C10" s="51">
        <v>51661898</v>
      </c>
      <c r="D10" s="51"/>
      <c r="E10" s="51">
        <v>61994278</v>
      </c>
    </row>
    <row r="11" spans="1:5" s="1" customFormat="1" x14ac:dyDescent="0.3">
      <c r="A11" s="14">
        <v>110102</v>
      </c>
      <c r="B11" s="14" t="s">
        <v>344</v>
      </c>
      <c r="C11" s="11">
        <f>C12</f>
        <v>2262029079</v>
      </c>
      <c r="D11" s="11">
        <f>D12</f>
        <v>2739785193</v>
      </c>
      <c r="E11" s="11">
        <f>E12</f>
        <v>4314954482</v>
      </c>
    </row>
    <row r="12" spans="1:5" x14ac:dyDescent="0.3">
      <c r="A12" s="53">
        <v>11010201</v>
      </c>
      <c r="B12" s="53" t="s">
        <v>345</v>
      </c>
      <c r="C12" s="51">
        <v>2262029079</v>
      </c>
      <c r="D12" s="51">
        <v>2739785193</v>
      </c>
      <c r="E12" s="51">
        <v>4314954482</v>
      </c>
    </row>
    <row r="13" spans="1:5" s="1" customFormat="1" x14ac:dyDescent="0.3">
      <c r="A13" s="14">
        <v>110103</v>
      </c>
      <c r="B13" s="14" t="s">
        <v>346</v>
      </c>
      <c r="C13" s="11">
        <f>SUM(C14:C18)</f>
        <v>945961093</v>
      </c>
      <c r="D13" s="11">
        <f>SUM(D14:D18)</f>
        <v>468439572</v>
      </c>
      <c r="E13" s="11">
        <f>SUM(E14:E18)</f>
        <v>515283528</v>
      </c>
    </row>
    <row r="14" spans="1:5" hidden="1" x14ac:dyDescent="0.3">
      <c r="A14" s="53">
        <v>11010301</v>
      </c>
      <c r="B14" s="53" t="s">
        <v>347</v>
      </c>
      <c r="C14" s="51"/>
      <c r="D14" s="51"/>
      <c r="E14" s="51"/>
    </row>
    <row r="15" spans="1:5" x14ac:dyDescent="0.3">
      <c r="A15" s="53">
        <v>11010401</v>
      </c>
      <c r="B15" s="53" t="s">
        <v>1004</v>
      </c>
      <c r="C15" s="51"/>
      <c r="D15" s="51"/>
      <c r="E15" s="51">
        <v>40359264</v>
      </c>
    </row>
    <row r="16" spans="1:5" x14ac:dyDescent="0.3">
      <c r="A16" s="53">
        <v>11010501</v>
      </c>
      <c r="B16" s="53" t="s">
        <v>1005</v>
      </c>
      <c r="C16" s="51"/>
      <c r="D16" s="51"/>
      <c r="E16" s="51">
        <v>266575038</v>
      </c>
    </row>
    <row r="17" spans="1:5" x14ac:dyDescent="0.3">
      <c r="A17" s="53">
        <v>11010601</v>
      </c>
      <c r="B17" s="53" t="s">
        <v>1006</v>
      </c>
      <c r="C17" s="51"/>
      <c r="D17" s="51"/>
      <c r="E17" s="51">
        <v>155517672</v>
      </c>
    </row>
    <row r="18" spans="1:5" x14ac:dyDescent="0.3">
      <c r="A18" s="53">
        <v>11010304</v>
      </c>
      <c r="B18" s="53" t="s">
        <v>348</v>
      </c>
      <c r="C18" s="51">
        <v>945961093</v>
      </c>
      <c r="D18" s="51">
        <v>468439572</v>
      </c>
      <c r="E18" s="51">
        <v>52831554</v>
      </c>
    </row>
    <row r="19" spans="1:5" s="1" customFormat="1" x14ac:dyDescent="0.3">
      <c r="A19" s="14">
        <v>12</v>
      </c>
      <c r="B19" s="14" t="s">
        <v>349</v>
      </c>
      <c r="C19" s="11">
        <f>C20+C26</f>
        <v>83885105</v>
      </c>
      <c r="D19" s="11">
        <f>D20+D26</f>
        <v>70949010</v>
      </c>
      <c r="E19" s="11">
        <f>E20+E26</f>
        <v>198423380</v>
      </c>
    </row>
    <row r="20" spans="1:5" s="1" customFormat="1" x14ac:dyDescent="0.3">
      <c r="A20" s="14">
        <v>1201</v>
      </c>
      <c r="B20" s="14" t="s">
        <v>350</v>
      </c>
      <c r="C20" s="11">
        <f>C21</f>
        <v>0</v>
      </c>
      <c r="D20" s="11">
        <f>D21</f>
        <v>0</v>
      </c>
      <c r="E20" s="11">
        <f>E21</f>
        <v>0</v>
      </c>
    </row>
    <row r="21" spans="1:5" s="1" customFormat="1" x14ac:dyDescent="0.3">
      <c r="A21" s="14">
        <v>120103</v>
      </c>
      <c r="B21" s="14" t="s">
        <v>351</v>
      </c>
      <c r="C21" s="11">
        <f>SUM(C22:C25)</f>
        <v>0</v>
      </c>
      <c r="D21" s="11">
        <f>SUM(D22:D25)</f>
        <v>0</v>
      </c>
      <c r="E21" s="11">
        <f>SUM(E22:E25)</f>
        <v>0</v>
      </c>
    </row>
    <row r="22" spans="1:5" hidden="1" x14ac:dyDescent="0.3">
      <c r="A22" s="53">
        <v>12010301</v>
      </c>
      <c r="B22" s="53" t="s">
        <v>352</v>
      </c>
      <c r="C22" s="51"/>
      <c r="D22" s="51"/>
      <c r="E22" s="51"/>
    </row>
    <row r="23" spans="1:5" hidden="1" x14ac:dyDescent="0.3">
      <c r="A23" s="53">
        <v>12010303</v>
      </c>
      <c r="B23" s="53" t="s">
        <v>353</v>
      </c>
      <c r="C23" s="51"/>
      <c r="D23" s="51"/>
      <c r="E23" s="51"/>
    </row>
    <row r="24" spans="1:5" hidden="1" x14ac:dyDescent="0.3">
      <c r="A24" s="53">
        <v>12010305</v>
      </c>
      <c r="B24" s="53" t="s">
        <v>354</v>
      </c>
      <c r="C24" s="51"/>
      <c r="D24" s="51"/>
      <c r="E24" s="51"/>
    </row>
    <row r="25" spans="1:5" hidden="1" x14ac:dyDescent="0.3">
      <c r="A25" s="53">
        <v>12010306</v>
      </c>
      <c r="B25" s="53" t="s">
        <v>355</v>
      </c>
      <c r="C25" s="51"/>
      <c r="D25" s="51"/>
      <c r="E25" s="51"/>
    </row>
    <row r="26" spans="1:5" s="1" customFormat="1" x14ac:dyDescent="0.3">
      <c r="A26" s="14">
        <v>12020000</v>
      </c>
      <c r="B26" s="14" t="s">
        <v>356</v>
      </c>
      <c r="C26" s="11">
        <f>C27+C56+C82+C84+C98+C108+C112+C114+C116+C119</f>
        <v>83885105</v>
      </c>
      <c r="D26" s="11">
        <f>D27+D56+D82+D84+D98+D108+D112+D114+D116+D119</f>
        <v>70949010</v>
      </c>
      <c r="E26" s="11">
        <f>E27+E56+E82+E84+E98+E108+E112+E114+E116+E119</f>
        <v>198423380</v>
      </c>
    </row>
    <row r="27" spans="1:5" s="1" customFormat="1" x14ac:dyDescent="0.3">
      <c r="A27" s="14">
        <v>12020100</v>
      </c>
      <c r="B27" s="14" t="s">
        <v>357</v>
      </c>
      <c r="C27" s="11">
        <f>SUM(C28:C55)</f>
        <v>1516000</v>
      </c>
      <c r="D27" s="11">
        <f>SUM(D28:D55)</f>
        <v>1058800</v>
      </c>
      <c r="E27" s="11">
        <f>SUM(E28:E55)</f>
        <v>6320000</v>
      </c>
    </row>
    <row r="28" spans="1:5" hidden="1" x14ac:dyDescent="0.3">
      <c r="A28" s="53">
        <v>12020105</v>
      </c>
      <c r="B28" s="53" t="s">
        <v>358</v>
      </c>
      <c r="C28" s="51"/>
      <c r="D28" s="51"/>
      <c r="E28" s="51"/>
    </row>
    <row r="29" spans="1:5" x14ac:dyDescent="0.3">
      <c r="A29" s="53">
        <v>12020109</v>
      </c>
      <c r="B29" s="53" t="s">
        <v>359</v>
      </c>
      <c r="C29" s="51">
        <v>200000</v>
      </c>
      <c r="D29" s="51">
        <v>185000</v>
      </c>
      <c r="E29" s="51">
        <v>500000</v>
      </c>
    </row>
    <row r="30" spans="1:5" x14ac:dyDescent="0.3">
      <c r="A30" s="53">
        <v>12020111</v>
      </c>
      <c r="B30" s="53" t="s">
        <v>360</v>
      </c>
      <c r="C30" s="51">
        <v>50000</v>
      </c>
      <c r="D30" s="51">
        <v>35000</v>
      </c>
      <c r="E30" s="51">
        <v>100000</v>
      </c>
    </row>
    <row r="31" spans="1:5" x14ac:dyDescent="0.3">
      <c r="A31" s="53">
        <v>12020113</v>
      </c>
      <c r="B31" s="53" t="s">
        <v>361</v>
      </c>
      <c r="C31" s="51">
        <v>2000</v>
      </c>
      <c r="D31" s="51">
        <v>20000</v>
      </c>
      <c r="E31" s="51">
        <v>50000</v>
      </c>
    </row>
    <row r="32" spans="1:5" hidden="1" x14ac:dyDescent="0.3">
      <c r="A32" s="53">
        <v>12020114</v>
      </c>
      <c r="B32" s="53" t="s">
        <v>362</v>
      </c>
      <c r="C32" s="51"/>
      <c r="D32" s="51"/>
      <c r="E32" s="51"/>
    </row>
    <row r="33" spans="1:5" hidden="1" x14ac:dyDescent="0.3">
      <c r="A33" s="53">
        <v>12020115</v>
      </c>
      <c r="B33" s="53" t="s">
        <v>363</v>
      </c>
      <c r="C33" s="51"/>
      <c r="D33" s="51"/>
      <c r="E33" s="51"/>
    </row>
    <row r="34" spans="1:5" x14ac:dyDescent="0.3">
      <c r="A34" s="53">
        <v>12020116</v>
      </c>
      <c r="B34" s="53" t="s">
        <v>364</v>
      </c>
      <c r="C34" s="51">
        <v>40000</v>
      </c>
      <c r="D34" s="51">
        <v>30000</v>
      </c>
      <c r="E34" s="51">
        <v>50000</v>
      </c>
    </row>
    <row r="35" spans="1:5" hidden="1" x14ac:dyDescent="0.3">
      <c r="A35" s="53">
        <v>12020117</v>
      </c>
      <c r="B35" s="53" t="s">
        <v>365</v>
      </c>
      <c r="C35" s="51"/>
      <c r="D35" s="51"/>
      <c r="E35" s="51"/>
    </row>
    <row r="36" spans="1:5" hidden="1" x14ac:dyDescent="0.3">
      <c r="A36" s="53">
        <v>12020118</v>
      </c>
      <c r="B36" s="53" t="s">
        <v>366</v>
      </c>
      <c r="C36" s="51"/>
      <c r="D36" s="51"/>
      <c r="E36" s="51"/>
    </row>
    <row r="37" spans="1:5" hidden="1" x14ac:dyDescent="0.3">
      <c r="A37" s="53">
        <v>12020119</v>
      </c>
      <c r="B37" s="53" t="s">
        <v>367</v>
      </c>
      <c r="C37" s="51"/>
      <c r="D37" s="51"/>
      <c r="E37" s="51"/>
    </row>
    <row r="38" spans="1:5" hidden="1" x14ac:dyDescent="0.3">
      <c r="A38" s="53">
        <v>12020120</v>
      </c>
      <c r="B38" s="53" t="s">
        <v>368</v>
      </c>
      <c r="C38" s="51"/>
      <c r="D38" s="51"/>
      <c r="E38" s="51"/>
    </row>
    <row r="39" spans="1:5" hidden="1" x14ac:dyDescent="0.3">
      <c r="A39" s="53">
        <v>12020121</v>
      </c>
      <c r="B39" s="53" t="s">
        <v>369</v>
      </c>
      <c r="C39" s="51"/>
      <c r="D39" s="51"/>
      <c r="E39" s="51"/>
    </row>
    <row r="40" spans="1:5" hidden="1" x14ac:dyDescent="0.3">
      <c r="A40" s="53">
        <v>12020122</v>
      </c>
      <c r="B40" s="53" t="s">
        <v>370</v>
      </c>
      <c r="C40" s="51"/>
      <c r="D40" s="51"/>
      <c r="E40" s="51"/>
    </row>
    <row r="41" spans="1:5" x14ac:dyDescent="0.3">
      <c r="A41" s="53">
        <v>12020124</v>
      </c>
      <c r="B41" s="53" t="s">
        <v>371</v>
      </c>
      <c r="C41" s="51">
        <v>1000000</v>
      </c>
      <c r="D41" s="51">
        <v>578800</v>
      </c>
      <c r="E41" s="51">
        <v>2200000</v>
      </c>
    </row>
    <row r="42" spans="1:5" x14ac:dyDescent="0.3">
      <c r="A42" s="53">
        <v>12020126</v>
      </c>
      <c r="B42" s="53" t="s">
        <v>372</v>
      </c>
      <c r="C42" s="51"/>
      <c r="D42" s="51"/>
      <c r="E42" s="51">
        <v>3000000</v>
      </c>
    </row>
    <row r="43" spans="1:5" hidden="1" x14ac:dyDescent="0.3">
      <c r="A43" s="53">
        <v>12020128</v>
      </c>
      <c r="B43" s="53" t="s">
        <v>373</v>
      </c>
      <c r="C43" s="51"/>
      <c r="D43" s="51"/>
      <c r="E43" s="51"/>
    </row>
    <row r="44" spans="1:5" hidden="1" x14ac:dyDescent="0.3">
      <c r="A44" s="53">
        <v>12020129</v>
      </c>
      <c r="B44" s="53" t="s">
        <v>374</v>
      </c>
      <c r="C44" s="51"/>
      <c r="D44" s="51"/>
      <c r="E44" s="51"/>
    </row>
    <row r="45" spans="1:5" hidden="1" x14ac:dyDescent="0.3">
      <c r="A45" s="53">
        <v>12020130</v>
      </c>
      <c r="B45" s="53" t="s">
        <v>375</v>
      </c>
      <c r="C45" s="51"/>
      <c r="D45" s="51"/>
      <c r="E45" s="51"/>
    </row>
    <row r="46" spans="1:5" hidden="1" x14ac:dyDescent="0.3">
      <c r="A46" s="53">
        <v>12020132</v>
      </c>
      <c r="B46" s="53" t="s">
        <v>376</v>
      </c>
      <c r="C46" s="51"/>
      <c r="D46" s="51"/>
      <c r="E46" s="51"/>
    </row>
    <row r="47" spans="1:5" hidden="1" x14ac:dyDescent="0.3">
      <c r="A47" s="53">
        <v>12020134</v>
      </c>
      <c r="B47" s="53" t="s">
        <v>377</v>
      </c>
      <c r="C47" s="51"/>
      <c r="D47" s="51"/>
      <c r="E47" s="51"/>
    </row>
    <row r="48" spans="1:5" hidden="1" x14ac:dyDescent="0.3">
      <c r="A48" s="53">
        <v>12020135</v>
      </c>
      <c r="B48" s="53" t="s">
        <v>378</v>
      </c>
      <c r="C48" s="51"/>
      <c r="D48" s="51"/>
      <c r="E48" s="51"/>
    </row>
    <row r="49" spans="1:5" hidden="1" x14ac:dyDescent="0.3">
      <c r="A49" s="53">
        <v>12020136</v>
      </c>
      <c r="B49" s="53" t="s">
        <v>379</v>
      </c>
      <c r="C49" s="51"/>
      <c r="D49" s="51"/>
      <c r="E49" s="51"/>
    </row>
    <row r="50" spans="1:5" x14ac:dyDescent="0.3">
      <c r="A50" s="53">
        <v>12020137</v>
      </c>
      <c r="B50" s="53" t="s">
        <v>380</v>
      </c>
      <c r="C50" s="51">
        <v>94000</v>
      </c>
      <c r="D50" s="51">
        <v>55000</v>
      </c>
      <c r="E50" s="51">
        <v>150000</v>
      </c>
    </row>
    <row r="51" spans="1:5" x14ac:dyDescent="0.3">
      <c r="A51" s="53">
        <v>12020138</v>
      </c>
      <c r="B51" s="53" t="s">
        <v>381</v>
      </c>
      <c r="C51" s="51">
        <v>100000</v>
      </c>
      <c r="D51" s="51">
        <v>65000</v>
      </c>
      <c r="E51" s="51">
        <v>120000</v>
      </c>
    </row>
    <row r="52" spans="1:5" hidden="1" x14ac:dyDescent="0.3">
      <c r="A52" s="53">
        <v>12020141</v>
      </c>
      <c r="B52" s="53" t="s">
        <v>382</v>
      </c>
      <c r="C52" s="51"/>
      <c r="D52" s="51"/>
      <c r="E52" s="51"/>
    </row>
    <row r="53" spans="1:5" x14ac:dyDescent="0.3">
      <c r="A53" s="53">
        <v>12020142</v>
      </c>
      <c r="B53" s="53" t="s">
        <v>383</v>
      </c>
      <c r="C53" s="51">
        <v>30000</v>
      </c>
      <c r="D53" s="51">
        <v>90000</v>
      </c>
      <c r="E53" s="51">
        <v>150000</v>
      </c>
    </row>
    <row r="54" spans="1:5" hidden="1" x14ac:dyDescent="0.3">
      <c r="A54" s="53">
        <v>12020143</v>
      </c>
      <c r="B54" s="53" t="s">
        <v>384</v>
      </c>
      <c r="C54" s="51"/>
      <c r="D54" s="51"/>
      <c r="E54" s="51"/>
    </row>
    <row r="55" spans="1:5" hidden="1" x14ac:dyDescent="0.3">
      <c r="A55" s="53">
        <v>12020145</v>
      </c>
      <c r="B55" s="53" t="s">
        <v>385</v>
      </c>
      <c r="C55" s="51"/>
      <c r="D55" s="51"/>
      <c r="E55" s="51"/>
    </row>
    <row r="56" spans="1:5" s="1" customFormat="1" x14ac:dyDescent="0.3">
      <c r="A56" s="14">
        <v>12020400</v>
      </c>
      <c r="B56" s="14" t="s">
        <v>386</v>
      </c>
      <c r="C56" s="11">
        <f>SUM(C57:C81)</f>
        <v>56795240</v>
      </c>
      <c r="D56" s="11">
        <f>SUM(D57:D81)</f>
        <v>45322470</v>
      </c>
      <c r="E56" s="11">
        <f>SUM(E57:E81)</f>
        <v>163428380</v>
      </c>
    </row>
    <row r="57" spans="1:5" hidden="1" x14ac:dyDescent="0.3">
      <c r="A57" s="53">
        <v>12020409</v>
      </c>
      <c r="B57" s="53" t="s">
        <v>387</v>
      </c>
      <c r="C57" s="51"/>
      <c r="D57" s="51"/>
      <c r="E57" s="51"/>
    </row>
    <row r="58" spans="1:5" hidden="1" x14ac:dyDescent="0.3">
      <c r="A58" s="53">
        <v>12020417</v>
      </c>
      <c r="B58" s="53" t="s">
        <v>388</v>
      </c>
      <c r="C58" s="51"/>
      <c r="D58" s="51"/>
      <c r="E58" s="51"/>
    </row>
    <row r="59" spans="1:5" hidden="1" x14ac:dyDescent="0.3">
      <c r="A59" s="53">
        <v>12020419</v>
      </c>
      <c r="B59" s="53" t="s">
        <v>389</v>
      </c>
      <c r="C59" s="51"/>
      <c r="D59" s="51"/>
      <c r="E59" s="51"/>
    </row>
    <row r="60" spans="1:5" hidden="1" x14ac:dyDescent="0.3">
      <c r="A60" s="53">
        <v>12020427</v>
      </c>
      <c r="B60" s="53" t="s">
        <v>390</v>
      </c>
      <c r="C60" s="51"/>
      <c r="D60" s="51"/>
      <c r="E60" s="51"/>
    </row>
    <row r="61" spans="1:5" hidden="1" x14ac:dyDescent="0.3">
      <c r="A61" s="53">
        <v>12020428</v>
      </c>
      <c r="B61" s="53" t="s">
        <v>391</v>
      </c>
      <c r="C61" s="51"/>
      <c r="D61" s="51"/>
      <c r="E61" s="51"/>
    </row>
    <row r="62" spans="1:5" hidden="1" x14ac:dyDescent="0.3">
      <c r="A62" s="53">
        <v>12020430</v>
      </c>
      <c r="B62" s="53" t="s">
        <v>392</v>
      </c>
      <c r="C62" s="51"/>
      <c r="D62" s="51"/>
      <c r="E62" s="51"/>
    </row>
    <row r="63" spans="1:5" hidden="1" x14ac:dyDescent="0.3">
      <c r="A63" s="53">
        <v>12020436</v>
      </c>
      <c r="B63" s="53" t="s">
        <v>393</v>
      </c>
      <c r="C63" s="51"/>
      <c r="D63" s="51"/>
      <c r="E63" s="51"/>
    </row>
    <row r="64" spans="1:5" hidden="1" x14ac:dyDescent="0.3">
      <c r="A64" s="53">
        <v>12020438</v>
      </c>
      <c r="B64" s="53" t="s">
        <v>394</v>
      </c>
      <c r="C64" s="51"/>
      <c r="D64" s="51"/>
      <c r="E64" s="51"/>
    </row>
    <row r="65" spans="1:5" hidden="1" x14ac:dyDescent="0.3">
      <c r="A65" s="53">
        <v>12020441</v>
      </c>
      <c r="B65" s="53" t="s">
        <v>395</v>
      </c>
      <c r="C65" s="51"/>
      <c r="D65" s="51"/>
      <c r="E65" s="51"/>
    </row>
    <row r="66" spans="1:5" hidden="1" x14ac:dyDescent="0.3">
      <c r="A66" s="53">
        <v>12020442</v>
      </c>
      <c r="B66" s="53" t="s">
        <v>396</v>
      </c>
      <c r="C66" s="51"/>
      <c r="D66" s="51"/>
      <c r="E66" s="51"/>
    </row>
    <row r="67" spans="1:5" hidden="1" x14ac:dyDescent="0.3">
      <c r="A67" s="53">
        <v>12020443</v>
      </c>
      <c r="B67" s="53" t="s">
        <v>397</v>
      </c>
      <c r="C67" s="51"/>
      <c r="D67" s="51"/>
      <c r="E67" s="51"/>
    </row>
    <row r="68" spans="1:5" x14ac:dyDescent="0.3">
      <c r="A68" s="53">
        <v>12020445</v>
      </c>
      <c r="B68" s="53" t="s">
        <v>398</v>
      </c>
      <c r="C68" s="51">
        <v>20000</v>
      </c>
      <c r="D68" s="51">
        <v>10000</v>
      </c>
      <c r="E68" s="51">
        <v>1000000</v>
      </c>
    </row>
    <row r="69" spans="1:5" hidden="1" x14ac:dyDescent="0.3">
      <c r="A69" s="53">
        <v>12020446</v>
      </c>
      <c r="B69" s="53" t="s">
        <v>399</v>
      </c>
      <c r="C69" s="51"/>
      <c r="D69" s="51"/>
      <c r="E69" s="51"/>
    </row>
    <row r="70" spans="1:5" x14ac:dyDescent="0.3">
      <c r="A70" s="53">
        <v>12020447</v>
      </c>
      <c r="B70" s="53" t="s">
        <v>400</v>
      </c>
      <c r="C70" s="51">
        <v>1055000</v>
      </c>
      <c r="D70" s="51">
        <v>852500</v>
      </c>
      <c r="E70" s="51">
        <v>2500000</v>
      </c>
    </row>
    <row r="71" spans="1:5" hidden="1" x14ac:dyDescent="0.3">
      <c r="A71" s="53">
        <v>12020448</v>
      </c>
      <c r="B71" s="53" t="s">
        <v>401</v>
      </c>
      <c r="C71" s="51"/>
      <c r="D71" s="51"/>
      <c r="E71" s="51"/>
    </row>
    <row r="72" spans="1:5" x14ac:dyDescent="0.3">
      <c r="A72" s="53">
        <v>12020449</v>
      </c>
      <c r="B72" s="53" t="s">
        <v>402</v>
      </c>
      <c r="C72" s="51">
        <v>8500000</v>
      </c>
      <c r="D72" s="51">
        <v>4165230</v>
      </c>
      <c r="E72" s="51">
        <v>8800000</v>
      </c>
    </row>
    <row r="73" spans="1:5" x14ac:dyDescent="0.3">
      <c r="A73" s="53">
        <v>12020450</v>
      </c>
      <c r="B73" s="53" t="s">
        <v>1007</v>
      </c>
      <c r="C73" s="51">
        <v>950000</v>
      </c>
      <c r="D73" s="51">
        <v>464360</v>
      </c>
      <c r="E73" s="51">
        <v>1250000</v>
      </c>
    </row>
    <row r="74" spans="1:5" x14ac:dyDescent="0.3">
      <c r="A74" s="53">
        <v>12020451</v>
      </c>
      <c r="B74" s="53" t="s">
        <v>403</v>
      </c>
      <c r="C74" s="51">
        <v>40000</v>
      </c>
      <c r="D74" s="51">
        <v>62800</v>
      </c>
      <c r="E74" s="51">
        <v>250000</v>
      </c>
    </row>
    <row r="75" spans="1:5" x14ac:dyDescent="0.3">
      <c r="A75" s="53">
        <v>12020453</v>
      </c>
      <c r="B75" s="53" t="s">
        <v>1008</v>
      </c>
      <c r="C75" s="51">
        <v>300000</v>
      </c>
      <c r="D75" s="51">
        <v>180000</v>
      </c>
      <c r="E75" s="51">
        <v>400000</v>
      </c>
    </row>
    <row r="76" spans="1:5" hidden="1" x14ac:dyDescent="0.3">
      <c r="A76" s="53">
        <v>12020463</v>
      </c>
      <c r="B76" s="53" t="s">
        <v>404</v>
      </c>
      <c r="C76" s="51"/>
      <c r="D76" s="51"/>
      <c r="E76" s="51"/>
    </row>
    <row r="77" spans="1:5" hidden="1" x14ac:dyDescent="0.3">
      <c r="A77" s="53">
        <v>12020464</v>
      </c>
      <c r="B77" s="53" t="s">
        <v>405</v>
      </c>
      <c r="C77" s="51"/>
      <c r="D77" s="51"/>
      <c r="E77" s="51"/>
    </row>
    <row r="78" spans="1:5" hidden="1" x14ac:dyDescent="0.3">
      <c r="A78" s="53">
        <v>12020465</v>
      </c>
      <c r="B78" s="53" t="s">
        <v>406</v>
      </c>
      <c r="C78" s="51"/>
      <c r="D78" s="51"/>
      <c r="E78" s="51"/>
    </row>
    <row r="79" spans="1:5" x14ac:dyDescent="0.3">
      <c r="A79" s="53">
        <v>12020466</v>
      </c>
      <c r="B79" s="53" t="s">
        <v>407</v>
      </c>
      <c r="C79" s="51">
        <v>250000</v>
      </c>
      <c r="D79" s="51">
        <v>620000</v>
      </c>
      <c r="E79" s="51">
        <v>2000000</v>
      </c>
    </row>
    <row r="80" spans="1:5" hidden="1" x14ac:dyDescent="0.3">
      <c r="A80" s="53">
        <v>12020470</v>
      </c>
      <c r="B80" s="53" t="s">
        <v>408</v>
      </c>
      <c r="C80" s="51"/>
      <c r="D80" s="51"/>
      <c r="E80" s="51"/>
    </row>
    <row r="81" spans="1:5" x14ac:dyDescent="0.3">
      <c r="A81" s="53">
        <v>12020480</v>
      </c>
      <c r="B81" s="53" t="s">
        <v>409</v>
      </c>
      <c r="C81" s="51">
        <v>45680240</v>
      </c>
      <c r="D81" s="51">
        <v>38967580</v>
      </c>
      <c r="E81" s="51">
        <v>147228380</v>
      </c>
    </row>
    <row r="82" spans="1:5" s="1" customFormat="1" x14ac:dyDescent="0.3">
      <c r="A82" s="14">
        <v>12020500</v>
      </c>
      <c r="B82" s="14" t="s">
        <v>410</v>
      </c>
      <c r="C82" s="11">
        <f>C83</f>
        <v>0</v>
      </c>
      <c r="D82" s="11">
        <f>D83</f>
        <v>0</v>
      </c>
      <c r="E82" s="11">
        <f>E83</f>
        <v>0</v>
      </c>
    </row>
    <row r="83" spans="1:5" hidden="1" x14ac:dyDescent="0.3">
      <c r="A83" s="53">
        <v>12020501</v>
      </c>
      <c r="B83" s="53" t="s">
        <v>411</v>
      </c>
      <c r="C83" s="51"/>
      <c r="D83" s="51"/>
      <c r="E83" s="51"/>
    </row>
    <row r="84" spans="1:5" s="1" customFormat="1" x14ac:dyDescent="0.3">
      <c r="A84" s="14">
        <v>12020600</v>
      </c>
      <c r="B84" s="14" t="s">
        <v>412</v>
      </c>
      <c r="C84" s="11">
        <f>SUM(C85:C97)</f>
        <v>11250740</v>
      </c>
      <c r="D84" s="11">
        <f>SUM(D85:D97)</f>
        <v>10225740</v>
      </c>
      <c r="E84" s="11">
        <f>SUM(E85:E97)</f>
        <v>1025000</v>
      </c>
    </row>
    <row r="85" spans="1:5" hidden="1" x14ac:dyDescent="0.3">
      <c r="A85" s="53">
        <v>12020601</v>
      </c>
      <c r="B85" s="53" t="s">
        <v>413</v>
      </c>
      <c r="C85" s="51"/>
      <c r="D85" s="51"/>
      <c r="E85" s="51"/>
    </row>
    <row r="86" spans="1:5" hidden="1" x14ac:dyDescent="0.3">
      <c r="A86" s="53">
        <v>12020602</v>
      </c>
      <c r="B86" s="53" t="s">
        <v>414</v>
      </c>
      <c r="C86" s="51"/>
      <c r="D86" s="51"/>
      <c r="E86" s="51"/>
    </row>
    <row r="87" spans="1:5" hidden="1" x14ac:dyDescent="0.3">
      <c r="A87" s="53">
        <v>12020603</v>
      </c>
      <c r="B87" s="53" t="s">
        <v>415</v>
      </c>
      <c r="C87" s="51"/>
      <c r="D87" s="51"/>
      <c r="E87" s="51"/>
    </row>
    <row r="88" spans="1:5" hidden="1" x14ac:dyDescent="0.3">
      <c r="A88" s="53">
        <v>12020604</v>
      </c>
      <c r="B88" s="53" t="s">
        <v>416</v>
      </c>
      <c r="C88" s="51"/>
      <c r="D88" s="51"/>
      <c r="E88" s="51"/>
    </row>
    <row r="89" spans="1:5" hidden="1" x14ac:dyDescent="0.3">
      <c r="A89" s="53">
        <v>12020608</v>
      </c>
      <c r="B89" s="53" t="s">
        <v>417</v>
      </c>
      <c r="C89" s="51"/>
      <c r="D89" s="51"/>
      <c r="E89" s="51"/>
    </row>
    <row r="90" spans="1:5" hidden="1" x14ac:dyDescent="0.3">
      <c r="A90" s="53">
        <v>12020609</v>
      </c>
      <c r="B90" s="53" t="s">
        <v>418</v>
      </c>
      <c r="C90" s="51"/>
      <c r="D90" s="51"/>
      <c r="E90" s="51"/>
    </row>
    <row r="91" spans="1:5" hidden="1" x14ac:dyDescent="0.3">
      <c r="A91" s="53">
        <v>12020611</v>
      </c>
      <c r="B91" s="53" t="s">
        <v>419</v>
      </c>
      <c r="C91" s="51"/>
      <c r="D91" s="51"/>
      <c r="E91" s="51"/>
    </row>
    <row r="92" spans="1:5" hidden="1" x14ac:dyDescent="0.3">
      <c r="A92" s="53">
        <v>12020612</v>
      </c>
      <c r="B92" s="53" t="s">
        <v>420</v>
      </c>
      <c r="C92" s="51"/>
      <c r="D92" s="51"/>
      <c r="E92" s="51"/>
    </row>
    <row r="93" spans="1:5" x14ac:dyDescent="0.3">
      <c r="A93" s="53">
        <v>12020614</v>
      </c>
      <c r="B93" s="53" t="s">
        <v>421</v>
      </c>
      <c r="C93" s="51">
        <v>11250740</v>
      </c>
      <c r="D93" s="51">
        <v>10225740</v>
      </c>
      <c r="E93" s="51">
        <v>1025000</v>
      </c>
    </row>
    <row r="94" spans="1:5" hidden="1" x14ac:dyDescent="0.3">
      <c r="A94" s="53">
        <v>12020615</v>
      </c>
      <c r="B94" s="53" t="s">
        <v>422</v>
      </c>
      <c r="C94" s="51"/>
      <c r="D94" s="51"/>
      <c r="E94" s="51"/>
    </row>
    <row r="95" spans="1:5" hidden="1" x14ac:dyDescent="0.3">
      <c r="A95" s="53">
        <v>12020616</v>
      </c>
      <c r="B95" s="53" t="s">
        <v>423</v>
      </c>
      <c r="C95" s="51"/>
      <c r="D95" s="51"/>
      <c r="E95" s="51"/>
    </row>
    <row r="96" spans="1:5" hidden="1" x14ac:dyDescent="0.3">
      <c r="A96" s="53">
        <v>12020617</v>
      </c>
      <c r="B96" s="53" t="s">
        <v>424</v>
      </c>
      <c r="C96" s="51"/>
      <c r="D96" s="51"/>
      <c r="E96" s="51"/>
    </row>
    <row r="97" spans="1:5" hidden="1" x14ac:dyDescent="0.3">
      <c r="A97" s="53">
        <v>12020618</v>
      </c>
      <c r="B97" s="53" t="s">
        <v>425</v>
      </c>
      <c r="C97" s="51"/>
      <c r="D97" s="51"/>
      <c r="E97" s="51"/>
    </row>
    <row r="98" spans="1:5" s="1" customFormat="1" x14ac:dyDescent="0.3">
      <c r="A98" s="14">
        <v>12020700</v>
      </c>
      <c r="B98" s="14" t="s">
        <v>426</v>
      </c>
      <c r="C98" s="11">
        <f>SUM(C99:C107)</f>
        <v>7100000</v>
      </c>
      <c r="D98" s="11">
        <f>SUM(D99:D107)</f>
        <v>9807000</v>
      </c>
      <c r="E98" s="11">
        <f>SUM(E99:E107)</f>
        <v>20100000</v>
      </c>
    </row>
    <row r="99" spans="1:5" hidden="1" x14ac:dyDescent="0.3">
      <c r="A99" s="53">
        <v>12020701</v>
      </c>
      <c r="B99" s="53" t="s">
        <v>427</v>
      </c>
      <c r="C99" s="51"/>
      <c r="D99" s="51"/>
      <c r="E99" s="51"/>
    </row>
    <row r="100" spans="1:5" hidden="1" x14ac:dyDescent="0.3">
      <c r="A100" s="53">
        <v>12020702</v>
      </c>
      <c r="B100" s="53" t="s">
        <v>428</v>
      </c>
      <c r="C100" s="51"/>
      <c r="D100" s="51"/>
      <c r="E100" s="51"/>
    </row>
    <row r="101" spans="1:5" x14ac:dyDescent="0.3">
      <c r="A101" s="53">
        <v>12020703</v>
      </c>
      <c r="B101" s="53" t="s">
        <v>429</v>
      </c>
      <c r="C101" s="51">
        <v>6000000</v>
      </c>
      <c r="D101" s="51">
        <v>8807000</v>
      </c>
      <c r="E101" s="51">
        <v>18800000</v>
      </c>
    </row>
    <row r="102" spans="1:5" hidden="1" x14ac:dyDescent="0.3">
      <c r="A102" s="53">
        <v>12020704</v>
      </c>
      <c r="B102" s="53" t="s">
        <v>430</v>
      </c>
      <c r="C102" s="51"/>
      <c r="D102" s="51"/>
      <c r="E102" s="51"/>
    </row>
    <row r="103" spans="1:5" hidden="1" x14ac:dyDescent="0.3">
      <c r="A103" s="53">
        <v>12020705</v>
      </c>
      <c r="B103" s="53" t="s">
        <v>431</v>
      </c>
      <c r="C103" s="51"/>
      <c r="D103" s="51"/>
      <c r="E103" s="51"/>
    </row>
    <row r="104" spans="1:5" hidden="1" x14ac:dyDescent="0.3">
      <c r="A104" s="53">
        <v>12020707</v>
      </c>
      <c r="B104" s="53" t="s">
        <v>432</v>
      </c>
      <c r="C104" s="51"/>
      <c r="D104" s="51"/>
      <c r="E104" s="51"/>
    </row>
    <row r="105" spans="1:5" hidden="1" x14ac:dyDescent="0.3">
      <c r="A105" s="53">
        <v>12020708</v>
      </c>
      <c r="B105" s="53" t="s">
        <v>433</v>
      </c>
      <c r="C105" s="51"/>
      <c r="D105" s="51"/>
      <c r="E105" s="51"/>
    </row>
    <row r="106" spans="1:5" hidden="1" x14ac:dyDescent="0.3">
      <c r="A106" s="53">
        <v>12020709</v>
      </c>
      <c r="B106" s="53" t="s">
        <v>434</v>
      </c>
      <c r="C106" s="51"/>
      <c r="D106" s="51"/>
      <c r="E106" s="51"/>
    </row>
    <row r="107" spans="1:5" x14ac:dyDescent="0.3">
      <c r="A107" s="53">
        <v>12020711</v>
      </c>
      <c r="B107" s="53" t="s">
        <v>435</v>
      </c>
      <c r="C107" s="51">
        <v>1100000</v>
      </c>
      <c r="D107" s="51">
        <v>1000000</v>
      </c>
      <c r="E107" s="51">
        <v>1300000</v>
      </c>
    </row>
    <row r="108" spans="1:5" s="1" customFormat="1" x14ac:dyDescent="0.3">
      <c r="A108" s="14">
        <v>12020800</v>
      </c>
      <c r="B108" s="14" t="s">
        <v>436</v>
      </c>
      <c r="C108" s="11">
        <f>SUM(C109:C111)</f>
        <v>0</v>
      </c>
      <c r="D108" s="11">
        <f>SUM(D109:D111)</f>
        <v>0</v>
      </c>
      <c r="E108" s="11">
        <f>SUM(E109:E111)</f>
        <v>0</v>
      </c>
    </row>
    <row r="109" spans="1:5" hidden="1" x14ac:dyDescent="0.3">
      <c r="A109" s="53">
        <v>12020801</v>
      </c>
      <c r="B109" s="53" t="s">
        <v>437</v>
      </c>
      <c r="C109" s="51"/>
      <c r="D109" s="51"/>
      <c r="E109" s="51"/>
    </row>
    <row r="110" spans="1:5" hidden="1" x14ac:dyDescent="0.3">
      <c r="A110" s="53">
        <v>12020803</v>
      </c>
      <c r="B110" s="53" t="s">
        <v>438</v>
      </c>
      <c r="C110" s="51"/>
      <c r="D110" s="51"/>
      <c r="E110" s="51"/>
    </row>
    <row r="111" spans="1:5" hidden="1" x14ac:dyDescent="0.3">
      <c r="A111" s="53">
        <v>12020804</v>
      </c>
      <c r="B111" s="53" t="s">
        <v>439</v>
      </c>
      <c r="C111" s="51"/>
      <c r="D111" s="51"/>
      <c r="E111" s="51"/>
    </row>
    <row r="112" spans="1:5" s="1" customFormat="1" x14ac:dyDescent="0.3">
      <c r="A112" s="14">
        <v>12020900</v>
      </c>
      <c r="B112" s="14" t="s">
        <v>440</v>
      </c>
      <c r="C112" s="11">
        <f>C113</f>
        <v>50000</v>
      </c>
      <c r="D112" s="11">
        <f>D113</f>
        <v>35000</v>
      </c>
      <c r="E112" s="11">
        <f>E113</f>
        <v>100000</v>
      </c>
    </row>
    <row r="113" spans="1:5" x14ac:dyDescent="0.3">
      <c r="A113" s="53">
        <v>12020901</v>
      </c>
      <c r="B113" s="53" t="s">
        <v>441</v>
      </c>
      <c r="C113" s="51">
        <v>50000</v>
      </c>
      <c r="D113" s="51">
        <v>35000</v>
      </c>
      <c r="E113" s="51">
        <v>100000</v>
      </c>
    </row>
    <row r="114" spans="1:5" s="1" customFormat="1" x14ac:dyDescent="0.3">
      <c r="A114" s="14">
        <v>12021000</v>
      </c>
      <c r="B114" s="14" t="s">
        <v>442</v>
      </c>
      <c r="C114" s="11">
        <f>C115</f>
        <v>450000</v>
      </c>
      <c r="D114" s="11">
        <f>D115</f>
        <v>0</v>
      </c>
      <c r="E114" s="11">
        <f>E115</f>
        <v>450000</v>
      </c>
    </row>
    <row r="115" spans="1:5" x14ac:dyDescent="0.3">
      <c r="A115" s="53">
        <v>12021004</v>
      </c>
      <c r="B115" s="53" t="s">
        <v>443</v>
      </c>
      <c r="C115" s="51">
        <v>450000</v>
      </c>
      <c r="D115" s="51"/>
      <c r="E115" s="51">
        <v>450000</v>
      </c>
    </row>
    <row r="116" spans="1:5" s="1" customFormat="1" x14ac:dyDescent="0.3">
      <c r="A116" s="14">
        <v>12021100</v>
      </c>
      <c r="B116" s="14" t="s">
        <v>444</v>
      </c>
      <c r="C116" s="11">
        <f>SUM(C117:C118)</f>
        <v>6723125</v>
      </c>
      <c r="D116" s="11">
        <f>SUM(D117:D118)</f>
        <v>4500000</v>
      </c>
      <c r="E116" s="11">
        <f>SUM(E117:E118)</f>
        <v>7000000</v>
      </c>
    </row>
    <row r="117" spans="1:5" x14ac:dyDescent="0.3">
      <c r="A117" s="53">
        <v>12021102</v>
      </c>
      <c r="B117" s="53" t="s">
        <v>445</v>
      </c>
      <c r="C117" s="51">
        <v>6435000</v>
      </c>
      <c r="D117" s="51">
        <v>4500000</v>
      </c>
      <c r="E117" s="51">
        <v>7000000</v>
      </c>
    </row>
    <row r="118" spans="1:5" x14ac:dyDescent="0.3">
      <c r="A118" s="53">
        <v>12021103</v>
      </c>
      <c r="B118" s="53" t="s">
        <v>446</v>
      </c>
      <c r="C118" s="51">
        <v>288125</v>
      </c>
      <c r="D118" s="51"/>
      <c r="E118" s="51"/>
    </row>
    <row r="119" spans="1:5" s="1" customFormat="1" x14ac:dyDescent="0.3">
      <c r="A119" s="14">
        <v>12021200</v>
      </c>
      <c r="B119" s="14" t="s">
        <v>447</v>
      </c>
      <c r="C119" s="11">
        <f>C120</f>
        <v>0</v>
      </c>
      <c r="D119" s="11">
        <f>D120</f>
        <v>0</v>
      </c>
      <c r="E119" s="11">
        <f>E120</f>
        <v>0</v>
      </c>
    </row>
    <row r="120" spans="1:5" hidden="1" x14ac:dyDescent="0.3">
      <c r="A120" s="53">
        <v>12021210</v>
      </c>
      <c r="B120" s="53" t="s">
        <v>448</v>
      </c>
      <c r="C120" s="51"/>
      <c r="D120" s="51"/>
      <c r="E120" s="51"/>
    </row>
    <row r="121" spans="1:5" s="1" customFormat="1" x14ac:dyDescent="0.3">
      <c r="A121" s="14">
        <v>13000000</v>
      </c>
      <c r="B121" s="14" t="s">
        <v>449</v>
      </c>
      <c r="C121" s="11">
        <f>C122+C128</f>
        <v>0</v>
      </c>
      <c r="D121" s="16">
        <f>D122+D128</f>
        <v>0</v>
      </c>
      <c r="E121" s="16">
        <f>E122+E128</f>
        <v>0</v>
      </c>
    </row>
    <row r="122" spans="1:5" s="1" customFormat="1" x14ac:dyDescent="0.3">
      <c r="A122" s="14">
        <v>13010000</v>
      </c>
      <c r="B122" s="14" t="s">
        <v>450</v>
      </c>
      <c r="C122" s="11">
        <f>C123+C126</f>
        <v>0</v>
      </c>
      <c r="D122" s="16">
        <f>D123+D126</f>
        <v>0</v>
      </c>
      <c r="E122" s="16">
        <f>E123+E126</f>
        <v>0</v>
      </c>
    </row>
    <row r="123" spans="1:5" s="1" customFormat="1" x14ac:dyDescent="0.3">
      <c r="A123" s="14">
        <v>13010100</v>
      </c>
      <c r="B123" s="14" t="s">
        <v>451</v>
      </c>
      <c r="C123" s="11">
        <f>SUM(C124:C125)</f>
        <v>0</v>
      </c>
      <c r="D123" s="11">
        <f>SUM(D124:D125)</f>
        <v>0</v>
      </c>
      <c r="E123" s="11">
        <f>SUM(E124:E125)</f>
        <v>0</v>
      </c>
    </row>
    <row r="124" spans="1:5" hidden="1" x14ac:dyDescent="0.3">
      <c r="A124" s="53">
        <v>13010101</v>
      </c>
      <c r="B124" s="53" t="s">
        <v>452</v>
      </c>
      <c r="C124" s="51"/>
      <c r="D124" s="51"/>
      <c r="E124" s="51"/>
    </row>
    <row r="125" spans="1:5" hidden="1" x14ac:dyDescent="0.3">
      <c r="A125" s="53">
        <v>13010102</v>
      </c>
      <c r="B125" s="53" t="s">
        <v>453</v>
      </c>
      <c r="C125" s="51"/>
      <c r="D125" s="51"/>
      <c r="E125" s="51"/>
    </row>
    <row r="126" spans="1:5" s="1" customFormat="1" x14ac:dyDescent="0.3">
      <c r="A126" s="14">
        <v>13010200</v>
      </c>
      <c r="B126" s="14" t="s">
        <v>454</v>
      </c>
      <c r="C126" s="11">
        <f>C127</f>
        <v>0</v>
      </c>
      <c r="D126" s="11">
        <f>D127</f>
        <v>0</v>
      </c>
      <c r="E126" s="11">
        <f>E127</f>
        <v>0</v>
      </c>
    </row>
    <row r="127" spans="1:5" hidden="1" x14ac:dyDescent="0.3">
      <c r="A127" s="53">
        <v>13010202</v>
      </c>
      <c r="B127" s="53" t="s">
        <v>455</v>
      </c>
      <c r="C127" s="51"/>
      <c r="D127" s="51"/>
      <c r="E127" s="51"/>
    </row>
    <row r="128" spans="1:5" s="1" customFormat="1" x14ac:dyDescent="0.3">
      <c r="A128" s="14">
        <v>13020000</v>
      </c>
      <c r="B128" s="14" t="s">
        <v>787</v>
      </c>
      <c r="C128" s="11">
        <f>C129</f>
        <v>0</v>
      </c>
      <c r="D128" s="11">
        <f t="shared" ref="D128:E131" si="0">D129</f>
        <v>0</v>
      </c>
      <c r="E128" s="11">
        <f t="shared" si="0"/>
        <v>0</v>
      </c>
    </row>
    <row r="129" spans="1:5" s="1" customFormat="1" x14ac:dyDescent="0.3">
      <c r="A129" s="14">
        <v>13020100</v>
      </c>
      <c r="B129" s="14" t="s">
        <v>456</v>
      </c>
      <c r="C129" s="11">
        <f>C130</f>
        <v>0</v>
      </c>
      <c r="D129" s="11">
        <f t="shared" si="0"/>
        <v>0</v>
      </c>
      <c r="E129" s="11">
        <f t="shared" si="0"/>
        <v>0</v>
      </c>
    </row>
    <row r="130" spans="1:5" hidden="1" x14ac:dyDescent="0.3">
      <c r="A130" s="53">
        <v>13020106</v>
      </c>
      <c r="B130" s="53" t="s">
        <v>457</v>
      </c>
      <c r="C130" s="51"/>
      <c r="D130" s="51"/>
      <c r="E130" s="51"/>
    </row>
    <row r="131" spans="1:5" s="1" customFormat="1" x14ac:dyDescent="0.3">
      <c r="A131" s="14">
        <v>14020100</v>
      </c>
      <c r="B131" s="14" t="s">
        <v>595</v>
      </c>
      <c r="C131" s="11">
        <f>C132</f>
        <v>0</v>
      </c>
      <c r="D131" s="11">
        <f t="shared" si="0"/>
        <v>0</v>
      </c>
      <c r="E131" s="11">
        <f t="shared" si="0"/>
        <v>0</v>
      </c>
    </row>
    <row r="132" spans="1:5" x14ac:dyDescent="0.3">
      <c r="A132" s="53">
        <v>14020106</v>
      </c>
      <c r="B132" s="53" t="s">
        <v>457</v>
      </c>
      <c r="C132" s="51">
        <v>0</v>
      </c>
      <c r="D132" s="51"/>
      <c r="E132" s="51"/>
    </row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pYcV3VWYyWfOMRpffH6JRteLzGubEybXeYY/LCQbU/fu7B+SlJB9R0QUy9irZEqn/oV3UZMb3nR9ZMa/S4Vrg==" saltValue="qEY5S0YmuYNFEb1JA+Blg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B111" zoomScale="90" zoomScaleNormal="75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2" t="s">
        <v>461</v>
      </c>
      <c r="B1" s="72"/>
      <c r="C1" s="72"/>
      <c r="D1" s="72"/>
      <c r="E1" s="72"/>
    </row>
    <row r="2" spans="1:5" x14ac:dyDescent="0.3">
      <c r="A2" s="73" t="s">
        <v>794</v>
      </c>
      <c r="B2" s="73"/>
      <c r="C2" s="73"/>
      <c r="D2" s="73"/>
      <c r="E2" s="73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592</v>
      </c>
      <c r="D4" s="50" t="s">
        <v>593</v>
      </c>
      <c r="E4" s="50" t="s">
        <v>594</v>
      </c>
    </row>
    <row r="5" spans="1:5" x14ac:dyDescent="0.3">
      <c r="A5" s="6"/>
      <c r="B5" s="5" t="s">
        <v>2</v>
      </c>
      <c r="C5" s="11">
        <f>C6+C118</f>
        <v>9129481944</v>
      </c>
      <c r="D5" s="11">
        <f>D6+D118</f>
        <v>5275132754</v>
      </c>
      <c r="E5" s="11">
        <f>E6+E118</f>
        <v>8854677362</v>
      </c>
    </row>
    <row r="6" spans="1:5" x14ac:dyDescent="0.3">
      <c r="A6" s="4">
        <v>2</v>
      </c>
      <c r="B6" s="5" t="s">
        <v>146</v>
      </c>
      <c r="C6" s="11">
        <f>C7+C25</f>
        <v>4749896157</v>
      </c>
      <c r="D6" s="11">
        <f>D7+D25</f>
        <v>3601357748</v>
      </c>
      <c r="E6" s="11">
        <f>E7+E25</f>
        <v>3953342184</v>
      </c>
    </row>
    <row r="7" spans="1:5" x14ac:dyDescent="0.3">
      <c r="A7" s="4">
        <v>21</v>
      </c>
      <c r="B7" s="5" t="s">
        <v>147</v>
      </c>
      <c r="C7" s="11">
        <f>C8+C13+C20</f>
        <v>3306203403</v>
      </c>
      <c r="D7" s="11">
        <f>D8+D13+D20</f>
        <v>2625009721</v>
      </c>
      <c r="E7" s="11">
        <f>E8+E13+E20</f>
        <v>2477833391</v>
      </c>
    </row>
    <row r="8" spans="1:5" x14ac:dyDescent="0.3">
      <c r="A8" s="4">
        <v>2101</v>
      </c>
      <c r="B8" s="5" t="s">
        <v>148</v>
      </c>
      <c r="C8" s="11">
        <f>C9</f>
        <v>2029237228</v>
      </c>
      <c r="D8" s="11">
        <f>D9</f>
        <v>1837894116</v>
      </c>
      <c r="E8" s="11">
        <f>E9</f>
        <v>1950280357</v>
      </c>
    </row>
    <row r="9" spans="1:5" x14ac:dyDescent="0.3">
      <c r="A9" s="4">
        <v>210101</v>
      </c>
      <c r="B9" s="5" t="s">
        <v>149</v>
      </c>
      <c r="C9" s="11">
        <f>SUM(C10:C12)</f>
        <v>2029237228</v>
      </c>
      <c r="D9" s="11">
        <f>SUM(D10:D12)</f>
        <v>1837894116</v>
      </c>
      <c r="E9" s="11">
        <f>SUM(E10:E12)</f>
        <v>1950280357</v>
      </c>
    </row>
    <row r="10" spans="1:5" x14ac:dyDescent="0.3">
      <c r="A10" s="6">
        <v>21010101</v>
      </c>
      <c r="B10" s="7" t="s">
        <v>148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1947595133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1779059001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1891445242</v>
      </c>
    </row>
    <row r="11" spans="1:5" x14ac:dyDescent="0.3">
      <c r="A11" s="6">
        <v>21010102</v>
      </c>
      <c r="B11" s="7" t="s">
        <v>150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151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81642095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58835115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58835115</v>
      </c>
    </row>
    <row r="13" spans="1:5" x14ac:dyDescent="0.3">
      <c r="A13" s="4">
        <v>2102</v>
      </c>
      <c r="B13" s="5" t="s">
        <v>152</v>
      </c>
      <c r="C13" s="11">
        <f>C14+C18</f>
        <v>489850570</v>
      </c>
      <c r="D13" s="11">
        <f>D14+D18</f>
        <v>0</v>
      </c>
      <c r="E13" s="11">
        <f>E14+E18</f>
        <v>1680000</v>
      </c>
    </row>
    <row r="14" spans="1:5" x14ac:dyDescent="0.3">
      <c r="A14" s="4">
        <v>210201</v>
      </c>
      <c r="B14" s="5" t="s">
        <v>153</v>
      </c>
      <c r="C14" s="11">
        <f>SUM(C15:C17)</f>
        <v>489850570</v>
      </c>
      <c r="D14" s="11">
        <f>SUM(D15:D17)</f>
        <v>0</v>
      </c>
      <c r="E14" s="11">
        <f>SUM(E15:E17)</f>
        <v>1680000</v>
      </c>
    </row>
    <row r="15" spans="1:5" x14ac:dyDescent="0.3">
      <c r="A15" s="6">
        <v>21020104</v>
      </c>
      <c r="B15" s="7" t="s">
        <v>154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244925285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155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244925285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156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1680000</v>
      </c>
    </row>
    <row r="18" spans="1:5" x14ac:dyDescent="0.3">
      <c r="A18" s="4">
        <v>210202</v>
      </c>
      <c r="B18" s="5" t="s">
        <v>157</v>
      </c>
      <c r="C18" s="11">
        <f>C19</f>
        <v>0</v>
      </c>
      <c r="D18" s="11">
        <f>D19</f>
        <v>0</v>
      </c>
      <c r="E18" s="11">
        <f>E19</f>
        <v>0</v>
      </c>
    </row>
    <row r="19" spans="1:5" x14ac:dyDescent="0.3">
      <c r="A19" s="6">
        <v>21020207</v>
      </c>
      <c r="B19" s="7" t="s">
        <v>158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159</v>
      </c>
      <c r="C20" s="11">
        <f>SUM(C21:C23)</f>
        <v>787115605</v>
      </c>
      <c r="D20" s="11">
        <f>SUM(D21:D23)</f>
        <v>787115605</v>
      </c>
      <c r="E20" s="11">
        <f>SUM(E21:E23)</f>
        <v>525873034</v>
      </c>
    </row>
    <row r="21" spans="1:5" x14ac:dyDescent="0.3">
      <c r="A21" s="6">
        <v>21030101</v>
      </c>
      <c r="B21" s="7" t="s">
        <v>160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400000000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400000000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3">
      <c r="A22" s="6">
        <v>21030102</v>
      </c>
      <c r="B22" s="7" t="s">
        <v>161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387115605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387115605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305505969</v>
      </c>
    </row>
    <row r="23" spans="1:5" x14ac:dyDescent="0.3">
      <c r="A23" s="6">
        <v>21030104</v>
      </c>
      <c r="B23" s="7" t="s">
        <v>537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20367065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162</v>
      </c>
      <c r="C25" s="11">
        <f>C26+C103+C107+C112</f>
        <v>1443692754</v>
      </c>
      <c r="D25" s="11">
        <f>D26+D103+D107+D112</f>
        <v>976348027</v>
      </c>
      <c r="E25" s="11">
        <f>E26+E103+E107+E112</f>
        <v>1475508793</v>
      </c>
    </row>
    <row r="26" spans="1:5" x14ac:dyDescent="0.3">
      <c r="A26" s="4">
        <v>2202</v>
      </c>
      <c r="B26" s="5" t="s">
        <v>163</v>
      </c>
      <c r="C26" s="11">
        <f>C27+C32+C40+C54+C63+C66+C72+C81+C85+C88</f>
        <v>1074307057</v>
      </c>
      <c r="D26" s="11">
        <f>D27+D32+D40+D54+D63+D66+D72+D81+D85+D88</f>
        <v>765079198</v>
      </c>
      <c r="E26" s="11">
        <f>E27+E32+E40+E54+E63+E66+E72+E81+E85+E88</f>
        <v>858090000</v>
      </c>
    </row>
    <row r="27" spans="1:5" x14ac:dyDescent="0.3">
      <c r="A27" s="4">
        <v>220201</v>
      </c>
      <c r="B27" s="5" t="s">
        <v>164</v>
      </c>
      <c r="C27" s="11">
        <f>SUM(C28:C31)</f>
        <v>75500000</v>
      </c>
      <c r="D27" s="11">
        <f>SUM(D28:D31)</f>
        <v>53137065</v>
      </c>
      <c r="E27" s="11">
        <f>SUM(E28:E31)</f>
        <v>97300000</v>
      </c>
    </row>
    <row r="28" spans="1:5" x14ac:dyDescent="0.3">
      <c r="A28" s="6">
        <v>22020101</v>
      </c>
      <c r="B28" s="7" t="s">
        <v>165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10000000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8941000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22000000</v>
      </c>
    </row>
    <row r="29" spans="1:5" x14ac:dyDescent="0.3">
      <c r="A29" s="6">
        <v>22020102</v>
      </c>
      <c r="B29" s="7" t="s">
        <v>166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65500000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44196065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75300000</v>
      </c>
    </row>
    <row r="30" spans="1:5" ht="30" x14ac:dyDescent="0.3">
      <c r="A30" s="6">
        <v>22020103</v>
      </c>
      <c r="B30" s="7" t="s">
        <v>167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3">
      <c r="A31" s="6">
        <v>22020104</v>
      </c>
      <c r="B31" s="7" t="s">
        <v>168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3">
      <c r="A32" s="4">
        <v>220202</v>
      </c>
      <c r="B32" s="5" t="s">
        <v>169</v>
      </c>
      <c r="C32" s="11">
        <f>SUM(C33:C39)</f>
        <v>1500000</v>
      </c>
      <c r="D32" s="11">
        <f>SUM(D33:D39)</f>
        <v>1200000</v>
      </c>
      <c r="E32" s="11">
        <f>SUM(E33:E39)</f>
        <v>2000000</v>
      </c>
    </row>
    <row r="33" spans="1:5" x14ac:dyDescent="0.3">
      <c r="A33" s="6">
        <v>22020201</v>
      </c>
      <c r="B33" s="7" t="s">
        <v>170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1200000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2000000</v>
      </c>
    </row>
    <row r="34" spans="1:5" x14ac:dyDescent="0.3">
      <c r="A34" s="6">
        <v>22020202</v>
      </c>
      <c r="B34" s="7" t="s">
        <v>171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6">
        <v>22020203</v>
      </c>
      <c r="B35" s="7" t="s">
        <v>172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3">
      <c r="A36" s="6">
        <v>22020204</v>
      </c>
      <c r="B36" s="7" t="s">
        <v>173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6">
        <v>22020205</v>
      </c>
      <c r="B37" s="7" t="s">
        <v>174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3">
      <c r="A38" s="6">
        <v>22020206</v>
      </c>
      <c r="B38" s="7" t="s">
        <v>175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176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3">
      <c r="A40" s="4">
        <v>220203</v>
      </c>
      <c r="B40" s="5" t="s">
        <v>177</v>
      </c>
      <c r="C40" s="11">
        <f>SUM(C41:C53)</f>
        <v>59500000</v>
      </c>
      <c r="D40" s="11">
        <f>SUM(D41:D53)</f>
        <v>22765791</v>
      </c>
      <c r="E40" s="11">
        <f>SUM(E41:E53)</f>
        <v>40500000</v>
      </c>
    </row>
    <row r="41" spans="1:5" x14ac:dyDescent="0.3">
      <c r="A41" s="6">
        <v>22020301</v>
      </c>
      <c r="B41" s="7" t="s">
        <v>178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24500000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10995000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22500000</v>
      </c>
    </row>
    <row r="42" spans="1:5" x14ac:dyDescent="0.3">
      <c r="A42" s="6">
        <v>22020302</v>
      </c>
      <c r="B42" s="7" t="s">
        <v>179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3">
      <c r="A43" s="6">
        <v>22020303</v>
      </c>
      <c r="B43" s="7" t="s">
        <v>180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6">
        <v>22020304</v>
      </c>
      <c r="B44" s="7" t="s">
        <v>181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6">
        <v>22020305</v>
      </c>
      <c r="B45" s="7" t="s">
        <v>182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3">
      <c r="A46" s="6">
        <v>22020306</v>
      </c>
      <c r="B46" s="7" t="s">
        <v>183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3">
      <c r="A47" s="6">
        <v>22020307</v>
      </c>
      <c r="B47" s="7" t="s">
        <v>184</v>
      </c>
      <c r="C47" s="10">
        <f>'CHAIR OVERHEAD COST F.xi'!C29+'SLT OVERHEAD COST F.xi'!C29+'COUNCIL OVERHEAD COST F.xi'!C29+'PMD OVERHEAD COST F.xi'!C29+'AGRIC OVERHEAD COST F.xi'!C37+'FINANCE OVERHEAD COST F.xi'!C29+'WORKS OVERHEAD COST F.xi'!C29+'ESD OVERHEAD COST F.xi'!C29+'PHC OVERHEAD COST F.xi'!C29+'WATSAN OVERHEAD COST F.xi'!C29+'TRADITIONAL OVERHEAD COST F.xi'!C29</f>
        <v>35000000</v>
      </c>
      <c r="D47" s="10">
        <f>'CHAIR OVERHEAD COST F.xi'!D29+'SLT OVERHEAD COST F.xi'!D29+'COUNCIL OVERHEAD COST F.xi'!D29+'PMD OVERHEAD COST F.xi'!D29+'AGRIC OVERHEAD COST F.xi'!D37+'FINANCE OVERHEAD COST F.xi'!D29+'WORKS OVERHEAD COST F.xi'!D29+'ESD OVERHEAD COST F.xi'!D29+'PHC OVERHEAD COST F.xi'!D29+'WATSAN OVERHEAD COST F.xi'!D29+'TRADITIONAL OVERHEAD COST F.xi'!D29</f>
        <v>11770791</v>
      </c>
      <c r="E47" s="10">
        <f>'CHAIR OVERHEAD COST F.xi'!E29+'SLT OVERHEAD COST F.xi'!E29+'COUNCIL OVERHEAD COST F.xi'!E29+'PMD OVERHEAD COST F.xi'!E29+'AGRIC OVERHEAD COST F.xi'!E37+'FINANCE OVERHEAD COST F.xi'!E29+'WORKS OVERHEAD COST F.xi'!E29+'ESD OVERHEAD COST F.xi'!E29+'PHC OVERHEAD COST F.xi'!E29+'WATSAN OVERHEAD COST F.xi'!E29+'TRADITIONAL OVERHEAD COST F.xi'!E29</f>
        <v>18000000</v>
      </c>
    </row>
    <row r="48" spans="1:5" x14ac:dyDescent="0.3">
      <c r="A48" s="6">
        <v>22020308</v>
      </c>
      <c r="B48" s="7" t="s">
        <v>185</v>
      </c>
      <c r="C48" s="10">
        <f>'CHAIR OVERHEAD COST F.xi'!C30+'SLT OVERHEAD COST F.xi'!C30+'COUNCIL OVERHEAD COST F.xi'!C30+'PMD OVERHEAD COST F.xi'!C30+'AGRIC OVERHEAD COST F.xi'!C38+'FINANCE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F.xi'!D38+'FINANCE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F.xi'!E38+'FINANCE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186</v>
      </c>
      <c r="C49" s="10">
        <f>'CHAIR OVERHEAD COST F.xi'!C31+'SLT OVERHEAD COST F.xi'!C31+'COUNCIL OVERHEAD COST F.xi'!C31+'PMD OVERHEAD COST F.xi'!C31+'AGRIC OVERHEAD COST F.xi'!C39+'FINANCE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F.xi'!D39+'FINANCE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F.xi'!E39+'FINANCE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6">
        <v>22020310</v>
      </c>
      <c r="B50" s="7" t="s">
        <v>187</v>
      </c>
      <c r="C50" s="10">
        <f>'CHAIR OVERHEAD COST F.xi'!C32+'SLT OVERHEAD COST F.xi'!C32+'COUNCIL OVERHEAD COST F.xi'!C32+'PMD OVERHEAD COST F.xi'!C32+'AGRIC OVERHEAD COST F.xi'!C40+'FINANCE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F.xi'!D40+'FINANCE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F.xi'!E40+'FINANCE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6">
        <v>22020311</v>
      </c>
      <c r="B51" s="7" t="s">
        <v>188</v>
      </c>
      <c r="C51" s="10">
        <f>'CHAIR OVERHEAD COST F.xi'!C33+'SLT OVERHEAD COST F.xi'!C33+'COUNCIL OVERHEAD COST F.xi'!C33+'PMD OVERHEAD COST F.xi'!C33+'AGRIC OVERHEAD COST F.xi'!C41+'FINANCE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F.xi'!D41+'FINANCE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F.xi'!E41+'FINANCE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3">
      <c r="A52" s="6">
        <v>22020312</v>
      </c>
      <c r="B52" s="7" t="s">
        <v>189</v>
      </c>
      <c r="C52" s="10">
        <f>'CHAIR OVERHEAD COST F.xi'!C34+'SLT OVERHEAD COST F.xi'!C34+'COUNCIL OVERHEAD COST F.xi'!C34+'PMD OVERHEAD COST F.xi'!C34+'AGRIC OVERHEAD COST F.xi'!C42+'FINANCE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F.xi'!D42+'FINANCE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F.xi'!E42+'FINANCE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3">
      <c r="A53" s="6">
        <v>22020313</v>
      </c>
      <c r="B53" s="7" t="s">
        <v>190</v>
      </c>
      <c r="C53" s="10">
        <f>'CHAIR OVERHEAD COST F.xi'!C35+'SLT OVERHEAD COST F.xi'!C35+'COUNCIL OVERHEAD COST F.xi'!C35+'PMD OVERHEAD COST F.xi'!C35+'AGRIC OVERHEAD COST F.xi'!C43+'FINANCE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F.xi'!D43+'FINANCE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F.xi'!E43+'FINANCE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3">
      <c r="A54" s="4">
        <v>220204</v>
      </c>
      <c r="B54" s="5" t="s">
        <v>191</v>
      </c>
      <c r="C54" s="11">
        <f>SUM(C55:C62)</f>
        <v>84000000</v>
      </c>
      <c r="D54" s="11">
        <f>SUM(D55:D62)</f>
        <v>45712500</v>
      </c>
      <c r="E54" s="11">
        <f>SUM(E55:E62)</f>
        <v>105200000</v>
      </c>
    </row>
    <row r="55" spans="1:5" x14ac:dyDescent="0.3">
      <c r="A55" s="6">
        <v>22020401</v>
      </c>
      <c r="B55" s="7" t="s">
        <v>192</v>
      </c>
      <c r="C55" s="10">
        <f>'CHAIR OVERHEAD COST F.xi'!C37+'SLT OVERHEAD COST F.xi'!C37+'COUNCIL OVERHEAD COST F.xi'!C37+'PMD OVERHEAD COST F.xi'!C37+'AGRIC OVERHEAD COST F.xi'!C45+'FINANCE OVERHEAD COST F.xi'!C37+'WORKS OVERHEAD COST F.xi'!C37+'ESD OVERHEAD COST F.xi'!C37+'PHC OVERHEAD COST F.xi'!C37+'WATSAN OVERHEAD COST F.xi'!C37+'TRADITIONAL OVERHEAD COST F.xi'!C37</f>
        <v>54000000</v>
      </c>
      <c r="D55" s="10">
        <f>'CHAIR OVERHEAD COST F.xi'!D37+'SLT OVERHEAD COST F.xi'!D37+'COUNCIL OVERHEAD COST F.xi'!D37+'PMD OVERHEAD COST F.xi'!D37+'AGRIC OVERHEAD COST F.xi'!D45+'FINANCE OVERHEAD COST F.xi'!D37+'WORKS OVERHEAD COST F.xi'!D37+'ESD OVERHEAD COST F.xi'!D37+'PHC OVERHEAD COST F.xi'!D37+'WATSAN OVERHEAD COST F.xi'!D37+'TRADITIONAL OVERHEAD COST F.xi'!D37</f>
        <v>32412500</v>
      </c>
      <c r="E55" s="10">
        <f>'CHAIR OVERHEAD COST F.xi'!E37+'SLT OVERHEAD COST F.xi'!E37+'COUNCIL OVERHEAD COST F.xi'!E37+'PMD OVERHEAD COST F.xi'!E37+'AGRIC OVERHEAD COST F.xi'!E45+'FINANCE OVERHEAD COST F.xi'!E37+'WORKS OVERHEAD COST F.xi'!E37+'ESD OVERHEAD COST F.xi'!E37+'PHC OVERHEAD COST F.xi'!E37+'WATSAN OVERHEAD COST F.xi'!E37+'TRADITIONAL OVERHEAD COST F.xi'!E37</f>
        <v>43200000</v>
      </c>
    </row>
    <row r="56" spans="1:5" x14ac:dyDescent="0.3">
      <c r="A56" s="6">
        <v>22020402</v>
      </c>
      <c r="B56" s="7" t="s">
        <v>193</v>
      </c>
      <c r="C56" s="10">
        <f>'CHAIR OVERHEAD COST F.xi'!C38+'SLT OVERHEAD COST F.xi'!C38+'COUNCIL OVERHEAD COST F.xi'!C38+'PMD OVERHEAD COST F.xi'!C38+'AGRIC OVERHEAD COST F.xi'!C46+'FINANCE OVERHEAD COST F.xi'!C38+'WORKS OVERHEAD COST F.xi'!C38+'ESD OVERHEAD COST F.xi'!C38+'PHC OVERHEAD COST F.xi'!C38+'WATSAN OVERHEAD COST F.xi'!C38+'TRADITIONAL OVERHEAD COST F.xi'!C38</f>
        <v>10000000</v>
      </c>
      <c r="D56" s="10">
        <f>'CHAIR OVERHEAD COST F.xi'!D38+'SLT OVERHEAD COST F.xi'!D38+'COUNCIL OVERHEAD COST F.xi'!D38+'PMD OVERHEAD COST F.xi'!D38+'AGRIC OVERHEAD COST F.xi'!D46+'FINANCE OVERHEAD COST F.xi'!D38+'WORKS OVERHEAD COST F.xi'!D38+'ESD OVERHEAD COST F.xi'!D38+'PHC OVERHEAD COST F.xi'!D38+'WATSAN OVERHEAD COST F.xi'!D38+'TRADITIONAL OVERHEAD COST F.xi'!D38</f>
        <v>1800000</v>
      </c>
      <c r="E56" s="10">
        <f>'CHAIR OVERHEAD COST F.xi'!E38+'SLT OVERHEAD COST F.xi'!E38+'COUNCIL OVERHEAD COST F.xi'!E38+'PMD OVERHEAD COST F.xi'!E38+'AGRIC OVERHEAD COST F.xi'!E46+'FINANCE OVERHEAD COST F.xi'!E38+'WORKS OVERHEAD COST F.xi'!E38+'ESD OVERHEAD COST F.xi'!E38+'PHC OVERHEAD COST F.xi'!E38+'WATSAN OVERHEAD COST F.xi'!E38+'TRADITIONAL OVERHEAD COST F.xi'!E38</f>
        <v>5000000</v>
      </c>
    </row>
    <row r="57" spans="1:5" ht="30" x14ac:dyDescent="0.3">
      <c r="A57" s="6">
        <v>22020403</v>
      </c>
      <c r="B57" s="7" t="s">
        <v>194</v>
      </c>
      <c r="C57" s="10">
        <f>'CHAIR OVERHEAD COST F.xi'!C39+'SLT OVERHEAD COST F.xi'!C39+'COUNCIL OVERHEAD COST F.xi'!C39+'PMD OVERHEAD COST F.xi'!C39+'AGRIC OVERHEAD COST F.xi'!C47+'FINANCE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F.xi'!D47+'FINANCE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F.xi'!E47+'FINANCE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3">
      <c r="A58" s="6">
        <v>22020404</v>
      </c>
      <c r="B58" s="7" t="s">
        <v>195</v>
      </c>
      <c r="C58" s="10">
        <f>'CHAIR OVERHEAD COST F.xi'!C40+'SLT OVERHEAD COST F.xi'!C40+'COUNCIL OVERHEAD COST F.xi'!C40+'PMD OVERHEAD COST F.xi'!C40+'AGRIC OVERHEAD COST F.xi'!C48+'FINANCE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F.xi'!D48+'FINANCE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F.xi'!E48+'FINANCE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3">
      <c r="A59" s="6">
        <v>22020405</v>
      </c>
      <c r="B59" s="7" t="s">
        <v>196</v>
      </c>
      <c r="C59" s="10">
        <f>'CHAIR OVERHEAD COST F.xi'!C41+'SLT OVERHEAD COST F.xi'!C41+'COUNCIL OVERHEAD COST F.xi'!C41+'PMD OVERHEAD COST F.xi'!C41+'AGRIC OVERHEAD COST F.xi'!C49+'FINANCE OVERHEAD COST F.xi'!C41+'WORKS OVERHEAD COST F.xi'!C41+'ESD OVERHEAD COST F.xi'!C41+'PHC OVERHEAD COST F.xi'!C41+'WATSAN OVERHEAD COST F.xi'!C41+'TRADITIONAL OVERHEAD COST F.xi'!C41</f>
        <v>20000000</v>
      </c>
      <c r="D59" s="10">
        <f>'CHAIR OVERHEAD COST F.xi'!D41+'SLT OVERHEAD COST F.xi'!D41+'COUNCIL OVERHEAD COST F.xi'!D41+'PMD OVERHEAD COST F.xi'!D41+'AGRIC OVERHEAD COST F.xi'!D49+'FINANCE OVERHEAD COST F.xi'!D41+'WORKS OVERHEAD COST F.xi'!D41+'ESD OVERHEAD COST F.xi'!D41+'PHC OVERHEAD COST F.xi'!D41+'WATSAN OVERHEAD COST F.xi'!D41+'TRADITIONAL OVERHEAD COST F.xi'!D41</f>
        <v>11500000</v>
      </c>
      <c r="E59" s="10">
        <f>'CHAIR OVERHEAD COST F.xi'!E41+'SLT OVERHEAD COST F.xi'!E41+'COUNCIL OVERHEAD COST F.xi'!E41+'PMD OVERHEAD COST F.xi'!E41+'AGRIC OVERHEAD COST F.xi'!E49+'FINANCE OVERHEAD COST F.xi'!E41+'WORKS OVERHEAD COST F.xi'!E41+'ESD OVERHEAD COST F.xi'!E41+'PHC OVERHEAD COST F.xi'!E41+'WATSAN OVERHEAD COST F.xi'!E41+'TRADITIONAL OVERHEAD COST F.xi'!E41</f>
        <v>32000000</v>
      </c>
    </row>
    <row r="60" spans="1:5" x14ac:dyDescent="0.3">
      <c r="A60" s="6">
        <v>22020406</v>
      </c>
      <c r="B60" s="7" t="s">
        <v>197</v>
      </c>
      <c r="C60" s="10">
        <f>'CHAIR OVERHEAD COST F.xi'!C42+'SLT OVERHEAD COST F.xi'!C42+'COUNCIL OVERHEAD COST F.xi'!C42+'PMD OVERHEAD COST F.xi'!C42+'AGRIC OVERHEAD COST F.xi'!C50+'FINANCE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F.xi'!D50+'FINANCE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F.xi'!E50+'FINANCE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3">
      <c r="A61" s="6">
        <v>22020410</v>
      </c>
      <c r="B61" s="7" t="s">
        <v>198</v>
      </c>
      <c r="C61" s="10">
        <f>'CHAIR OVERHEAD COST F.xi'!C43+'SLT OVERHEAD COST F.xi'!C43+'COUNCIL OVERHEAD COST F.xi'!C43+'PMD OVERHEAD COST F.xi'!C43+'AGRIC OVERHEAD COST F.xi'!C51+'FINANCE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F.xi'!D51+'FINANCE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F.xi'!E51+'FINANCE OVERHEAD COST F.xi'!E43+'WORKS OVERHEAD COST F.xi'!E43+'ESD OVERHEAD COST F.xi'!E43+'PHC OVERHEAD COST F.xi'!E43+'WATSAN OVERHEAD COST F.xi'!E43+'TRADITIONAL OVERHEAD COST F.xi'!E43</f>
        <v>25000000</v>
      </c>
    </row>
    <row r="62" spans="1:5" x14ac:dyDescent="0.3">
      <c r="A62" s="6">
        <v>22020411</v>
      </c>
      <c r="B62" s="7" t="s">
        <v>199</v>
      </c>
      <c r="C62" s="10">
        <f>'CHAIR OVERHEAD COST F.xi'!C44+'SLT OVERHEAD COST F.xi'!C44+'COUNCIL OVERHEAD COST F.xi'!C44+'PMD OVERHEAD COST F.xi'!C44+'AGRIC OVERHEAD COST F.xi'!C52+'FINANCE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F.xi'!D52+'FINANCE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F.xi'!E52+'FINANCE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3">
      <c r="A63" s="4">
        <v>220205</v>
      </c>
      <c r="B63" s="5" t="s">
        <v>200</v>
      </c>
      <c r="C63" s="11">
        <f>SUM(C64:C65)</f>
        <v>15000000</v>
      </c>
      <c r="D63" s="11">
        <f>SUM(D64:D65)</f>
        <v>12950000</v>
      </c>
      <c r="E63" s="11">
        <f>SUM(E64:E65)</f>
        <v>59000000</v>
      </c>
    </row>
    <row r="64" spans="1:5" x14ac:dyDescent="0.3">
      <c r="A64" s="6">
        <v>22020501</v>
      </c>
      <c r="B64" s="7" t="s">
        <v>201</v>
      </c>
      <c r="C64" s="10">
        <f>'CHAIR OVERHEAD COST F.xi'!C46+'SLT OVERHEAD COST F.xi'!C46+'COUNCIL OVERHEAD COST F.xi'!C46+'PMD OVERHEAD COST F.xi'!C46+'AGRIC OVERHEAD COST F.xi'!C54+'FINANCE OVERHEAD COST F.xi'!C46+'WORKS OVERHEAD COST F.xi'!C46+'ESD OVERHEAD COST F.xi'!C46+'PHC OVERHEAD COST F.xi'!C46+'WATSAN OVERHEAD COST F.xi'!C46+'TRADITIONAL OVERHEAD COST F.xi'!C46</f>
        <v>15000000</v>
      </c>
      <c r="D64" s="10">
        <f>'CHAIR OVERHEAD COST F.xi'!D46+'SLT OVERHEAD COST F.xi'!D46+'COUNCIL OVERHEAD COST F.xi'!D46+'PMD OVERHEAD COST F.xi'!D46+'AGRIC OVERHEAD COST F.xi'!D54+'FINANCE OVERHEAD COST F.xi'!D46+'WORKS OVERHEAD COST F.xi'!D46+'ESD OVERHEAD COST F.xi'!D46+'PHC OVERHEAD COST F.xi'!D46+'WATSAN OVERHEAD COST F.xi'!D46+'TRADITIONAL OVERHEAD COST F.xi'!D46</f>
        <v>12950000</v>
      </c>
      <c r="E64" s="10">
        <f>'CHAIR OVERHEAD COST F.xi'!E46+'SLT OVERHEAD COST F.xi'!E46+'COUNCIL OVERHEAD COST F.xi'!E46+'PMD OVERHEAD COST F.xi'!E46+'AGRIC OVERHEAD COST F.xi'!E54+'FINANCE OVERHEAD COST F.xi'!E46+'WORKS OVERHEAD COST F.xi'!E46+'ESD OVERHEAD COST F.xi'!E46+'PHC OVERHEAD COST F.xi'!E46+'WATSAN OVERHEAD COST F.xi'!E46+'TRADITIONAL OVERHEAD COST F.xi'!E46</f>
        <v>39000000</v>
      </c>
    </row>
    <row r="65" spans="1:5" x14ac:dyDescent="0.3">
      <c r="A65" s="6">
        <v>22020502</v>
      </c>
      <c r="B65" s="7" t="s">
        <v>202</v>
      </c>
      <c r="C65" s="10">
        <f>'CHAIR OVERHEAD COST F.xi'!C47+'SLT OVERHEAD COST F.xi'!C47+'COUNCIL OVERHEAD COST F.xi'!C47+'PMD OVERHEAD COST F.xi'!C47+'AGRIC OVERHEAD COST F.xi'!C55+'FINANCE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F.xi'!D55+'FINANCE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F.xi'!E55+'FINANCE OVERHEAD COST F.xi'!E47+'WORKS OVERHEAD COST F.xi'!E47+'ESD OVERHEAD COST F.xi'!E47+'PHC OVERHEAD COST F.xi'!E47+'WATSAN OVERHEAD COST F.xi'!E47+'TRADITIONAL OVERHEAD COST F.xi'!E47</f>
        <v>20000000</v>
      </c>
    </row>
    <row r="66" spans="1:5" x14ac:dyDescent="0.3">
      <c r="A66" s="4">
        <v>220206</v>
      </c>
      <c r="B66" s="5" t="s">
        <v>203</v>
      </c>
      <c r="C66" s="11">
        <f>SUM(C67:C71)</f>
        <v>395329737</v>
      </c>
      <c r="D66" s="11">
        <f>SUM(D67:D71)</f>
        <v>372755000</v>
      </c>
      <c r="E66" s="11">
        <f>SUM(E67:E71)</f>
        <v>17500000</v>
      </c>
    </row>
    <row r="67" spans="1:5" x14ac:dyDescent="0.3">
      <c r="A67" s="6">
        <v>22020601</v>
      </c>
      <c r="B67" s="7" t="s">
        <v>204</v>
      </c>
      <c r="C67" s="10">
        <f>'CHAIR OVERHEAD COST F.xi'!C49+'SLT OVERHEAD COST F.xi'!C49+'COUNCIL OVERHEAD COST F.xi'!C49+'PMD OVERHEAD COST F.xi'!C49+'AGRIC OVERHEAD COST F.xi'!C57+'FINANCE OVERHEAD COST F.xi'!C49+'WORKS OVERHEAD COST F.xi'!C49+'ESD OVERHEAD COST F.xi'!C49+'PHC OVERHEAD COST F.xi'!C49+'WATSAN OVERHEAD COST F.xi'!C49+'TRADITIONAL OVERHEAD COST F.xi'!C49</f>
        <v>347129737</v>
      </c>
      <c r="D67" s="10">
        <f>'CHAIR OVERHEAD COST F.xi'!D49+'SLT OVERHEAD COST F.xi'!D49+'COUNCIL OVERHEAD COST F.xi'!D49+'PMD OVERHEAD COST F.xi'!D49+'AGRIC OVERHEAD COST F.xi'!D57+'FINANCE OVERHEAD COST F.xi'!D49+'WORKS OVERHEAD COST F.xi'!D49+'ESD OVERHEAD COST F.xi'!D49+'PHC OVERHEAD COST F.xi'!D49+'WATSAN OVERHEAD COST F.xi'!D49+'TRADITIONAL OVERHEAD COST F.xi'!D49</f>
        <v>327755000</v>
      </c>
      <c r="E67" s="10">
        <f>'CHAIR OVERHEAD COST F.xi'!E49+'SLT OVERHEAD COST F.xi'!E49+'COUNCIL OVERHEAD COST F.xi'!E49+'PMD OVERHEAD COST F.xi'!E49+'AGRIC OVERHEAD COST F.xi'!E57+'FINANCE OVERHEAD COST F.xi'!E49+'WORKS OVERHEAD COST F.xi'!E49+'ESD OVERHEAD COST F.xi'!E49+'PHC OVERHEAD COST F.xi'!E49+'WATSAN OVERHEAD COST F.xi'!E49+'TRADITIONAL OVERHEAD COST F.xi'!E49</f>
        <v>0</v>
      </c>
    </row>
    <row r="68" spans="1:5" x14ac:dyDescent="0.3">
      <c r="A68" s="6">
        <v>22020602</v>
      </c>
      <c r="B68" s="7" t="s">
        <v>535</v>
      </c>
      <c r="C68" s="10">
        <f>'CHAIR OVERHEAD COST F.xi'!C50+'SLT OVERHEAD COST F.xi'!C50+'COUNCIL OVERHEAD COST F.xi'!C50+'PMD OVERHEAD COST F.xi'!C50+'AGRIC OVERHEAD COST F.xi'!C58+'FINANCE OVERHEAD COST F.xi'!C50+'WORKS OVERHEAD COST F.xi'!C50+'ESD OVERHEAD COST F.xi'!C50+'PHC OVERHEAD COST F.xi'!C50+'WATSAN OVERHEAD COST F.xi'!C50+'TRADITIONAL OVERHEAD COST F.xi'!C50</f>
        <v>5000000</v>
      </c>
      <c r="D68" s="10">
        <f>'CHAIR OVERHEAD COST F.xi'!D50+'SLT OVERHEAD COST F.xi'!D50+'COUNCIL OVERHEAD COST F.xi'!D50+'PMD OVERHEAD COST F.xi'!D50+'AGRIC OVERHEAD COST F.xi'!D58+'FINANCE OVERHEAD COST F.xi'!D50+'WORKS OVERHEAD COST F.xi'!D50+'ESD OVERHEAD COST F.xi'!D50+'PHC OVERHEAD COST F.xi'!D50+'WATSAN OVERHEAD COST F.xi'!D50+'TRADITIONAL OVERHEAD COST F.xi'!D50</f>
        <v>5000000</v>
      </c>
      <c r="E68" s="10">
        <f>'CHAIR OVERHEAD COST F.xi'!E50+'SLT OVERHEAD COST F.xi'!E50+'COUNCIL OVERHEAD COST F.xi'!E50+'PMD OVERHEAD COST F.xi'!E50+'AGRIC OVERHEAD COST F.xi'!E58+'FINANCE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3">
      <c r="A69" s="6">
        <v>22020603</v>
      </c>
      <c r="B69" s="7" t="s">
        <v>205</v>
      </c>
      <c r="C69" s="10">
        <f>'CHAIR OVERHEAD COST F.xi'!C51+'SLT OVERHEAD COST F.xi'!C51+'COUNCIL OVERHEAD COST F.xi'!C51+'PMD OVERHEAD COST F.xi'!C51+'AGRIC OVERHEAD COST F.xi'!C59+'FINANCE OVERHEAD COST F.xi'!C51+'WORKS OVERHEAD COST F.xi'!C51+'ESD OVERHEAD COST F.xi'!C51+'PHC OVERHEAD COST F.xi'!C51+'WATSAN OVERHEAD COST F.xi'!C51+'TRADITIONAL OVERHEAD COST F.xi'!C51</f>
        <v>30000000</v>
      </c>
      <c r="D69" s="10">
        <f>'CHAIR OVERHEAD COST F.xi'!D51+'SLT OVERHEAD COST F.xi'!D51+'COUNCIL OVERHEAD COST F.xi'!D51+'PMD OVERHEAD COST F.xi'!D51+'AGRIC OVERHEAD COST F.xi'!D59+'FINANCE OVERHEAD COST F.xi'!D51+'WORKS OVERHEAD COST F.xi'!D51+'ESD OVERHEAD COST F.xi'!D51+'PHC OVERHEAD COST F.xi'!D51+'WATSAN OVERHEAD COST F.xi'!D51+'TRADITIONAL OVERHEAD COST F.xi'!D51</f>
        <v>30000000</v>
      </c>
      <c r="E69" s="10">
        <f>'CHAIR OVERHEAD COST F.xi'!E51+'SLT OVERHEAD COST F.xi'!E51+'COUNCIL OVERHEAD COST F.xi'!E51+'PMD OVERHEAD COST F.xi'!E51+'AGRIC OVERHEAD COST F.xi'!E59+'FINANCE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3">
      <c r="A70" s="6">
        <v>22020604</v>
      </c>
      <c r="B70" s="7" t="s">
        <v>206</v>
      </c>
      <c r="C70" s="10">
        <f>'CHAIR OVERHEAD COST F.xi'!C52+'SLT OVERHEAD COST F.xi'!C52+'COUNCIL OVERHEAD COST F.xi'!C52+'PMD OVERHEAD COST F.xi'!C52+'AGRIC OVERHEAD COST F.xi'!C60+'FINANCE OVERHEAD COST F.xi'!C52+'WORKS OVERHEAD COST F.xi'!C52+'ESD OVERHEAD COST F.xi'!C52+'PHC OVERHEAD COST F.xi'!C52+'WATSAN OVERHEAD COST F.xi'!C52+'TRADITIONAL OVERHEAD COST F.xi'!C52</f>
        <v>7200000</v>
      </c>
      <c r="D70" s="10">
        <f>'CHAIR OVERHEAD COST F.xi'!D52+'SLT OVERHEAD COST F.xi'!D52+'COUNCIL OVERHEAD COST F.xi'!D52+'PMD OVERHEAD COST F.xi'!D52+'AGRIC OVERHEAD COST F.xi'!D60+'FINANCE OVERHEAD COST F.xi'!D52+'WORKS OVERHEAD COST F.xi'!D52+'ESD OVERHEAD COST F.xi'!D52+'PHC OVERHEAD COST F.xi'!D52+'WATSAN OVERHEAD COST F.xi'!D52+'TRADITIONAL OVERHEAD COST F.xi'!D52</f>
        <v>6500000</v>
      </c>
      <c r="E70" s="10">
        <f>'CHAIR OVERHEAD COST F.xi'!E52+'SLT OVERHEAD COST F.xi'!E52+'COUNCIL OVERHEAD COST F.xi'!E52+'PMD OVERHEAD COST F.xi'!E52+'AGRIC OVERHEAD COST F.xi'!E60+'FINANCE OVERHEAD COST F.xi'!E52+'WORKS OVERHEAD COST F.xi'!E52+'ESD OVERHEAD COST F.xi'!E52+'PHC OVERHEAD COST F.xi'!E52+'WATSAN OVERHEAD COST F.xi'!E52+'TRADITIONAL OVERHEAD COST F.xi'!E52</f>
        <v>12500000</v>
      </c>
    </row>
    <row r="71" spans="1:5" x14ac:dyDescent="0.3">
      <c r="A71" s="6">
        <v>22020605</v>
      </c>
      <c r="B71" s="7" t="s">
        <v>207</v>
      </c>
      <c r="C71" s="10">
        <f>'CHAIR OVERHEAD COST F.xi'!C53+'SLT OVERHEAD COST F.xi'!C53+'COUNCIL OVERHEAD COST F.xi'!C53+'PMD OVERHEAD COST F.xi'!C53+'AGRIC OVERHEAD COST F.xi'!C61+'FINANCE OVERHEAD COST F.xi'!C53+'WORKS OVERHEAD COST F.xi'!C53+'ESD OVERHEAD COST F.xi'!C53+'PHC OVERHEAD COST F.xi'!C53+'WATSAN OVERHEAD COST F.xi'!C53+'TRADITIONAL OVERHEAD COST F.xi'!C53</f>
        <v>6000000</v>
      </c>
      <c r="D71" s="10">
        <f>'CHAIR OVERHEAD COST F.xi'!D53+'SLT OVERHEAD COST F.xi'!D53+'COUNCIL OVERHEAD COST F.xi'!D53+'PMD OVERHEAD COST F.xi'!D53+'AGRIC OVERHEAD COST F.xi'!D61+'FINANCE OVERHEAD COST F.xi'!D53+'WORKS OVERHEAD COST F.xi'!D53+'ESD OVERHEAD COST F.xi'!D53+'PHC OVERHEAD COST F.xi'!D53+'WATSAN OVERHEAD COST F.xi'!D53+'TRADITIONAL OVERHEAD COST F.xi'!D53</f>
        <v>3500000</v>
      </c>
      <c r="E71" s="10">
        <f>'CHAIR OVERHEAD COST F.xi'!E53+'SLT OVERHEAD COST F.xi'!E53+'COUNCIL OVERHEAD COST F.xi'!E53+'PMD OVERHEAD COST F.xi'!E53+'AGRIC OVERHEAD COST F.xi'!E61+'FINANCE OVERHEAD COST F.xi'!E53+'WORKS OVERHEAD COST F.xi'!E53+'ESD OVERHEAD COST F.xi'!E53+'PHC OVERHEAD COST F.xi'!E53+'WATSAN OVERHEAD COST F.xi'!E53+'TRADITIONAL OVERHEAD COST F.xi'!E53</f>
        <v>5000000</v>
      </c>
    </row>
    <row r="72" spans="1:5" ht="30" x14ac:dyDescent="0.3">
      <c r="A72" s="4">
        <v>220207</v>
      </c>
      <c r="B72" s="5" t="s">
        <v>208</v>
      </c>
      <c r="C72" s="11">
        <f>SUM(C73:C80)</f>
        <v>5900000</v>
      </c>
      <c r="D72" s="11">
        <f>SUM(D73:D80)</f>
        <v>0</v>
      </c>
      <c r="E72" s="11">
        <f>SUM(E73:E80)</f>
        <v>2500000</v>
      </c>
    </row>
    <row r="73" spans="1:5" x14ac:dyDescent="0.3">
      <c r="A73" s="6">
        <v>22020701</v>
      </c>
      <c r="B73" s="7" t="s">
        <v>209</v>
      </c>
      <c r="C73" s="10">
        <f>'CHAIR OVERHEAD COST F.xi'!C55+'SLT OVERHEAD COST F.xi'!C55+'COUNCIL OVERHEAD COST F.xi'!C55+'PMD OVERHEAD COST F.xi'!C55+'AGRIC OVERHEAD COST F.xi'!C63+'FINANCE OVERHEAD COST F.xi'!C55+'WORKS OVERHEAD COST F.xi'!C55+'ESD OVERHEAD COST F.xi'!C55+'PHC OVERHEAD COST F.xi'!C55+'WATSAN OVERHEAD COST F.xi'!C55+'TRADITIONAL OVERHEAD COST F.xi'!C55</f>
        <v>1000000</v>
      </c>
      <c r="D73" s="10">
        <f>'CHAIR OVERHEAD COST F.xi'!D55+'SLT OVERHEAD COST F.xi'!D55+'COUNCIL OVERHEAD COST F.xi'!D55+'PMD OVERHEAD COST F.xi'!D55+'AGRIC OVERHEAD COST F.xi'!D63+'FINANCE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F.xi'!E63+'FINANCE OVERHEAD COST F.xi'!E55+'WORKS OVERHEAD COST F.xi'!E55+'ESD OVERHEAD COST F.xi'!E55+'PHC OVERHEAD COST F.xi'!E55+'WATSAN OVERHEAD COST F.xi'!E55+'TRADITIONAL OVERHEAD COST F.xi'!E55</f>
        <v>500000</v>
      </c>
    </row>
    <row r="74" spans="1:5" x14ac:dyDescent="0.3">
      <c r="A74" s="6">
        <v>22020702</v>
      </c>
      <c r="B74" s="7" t="s">
        <v>210</v>
      </c>
      <c r="C74" s="10">
        <f>'CHAIR OVERHEAD COST F.xi'!C56+'SLT OVERHEAD COST F.xi'!C56+'COUNCIL OVERHEAD COST F.xi'!C56+'PMD OVERHEAD COST F.xi'!C56+'AGRIC OVERHEAD COST F.xi'!C64+'FINANCE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F.xi'!D64+'FINANCE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F.xi'!E64+'FINANCE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3">
      <c r="A75" s="6">
        <v>22020703</v>
      </c>
      <c r="B75" s="7" t="s">
        <v>211</v>
      </c>
      <c r="C75" s="10">
        <f>'CHAIR OVERHEAD COST F.xi'!C57+'SLT OVERHEAD COST F.xi'!C57+'COUNCIL OVERHEAD COST F.xi'!C57+'PMD OVERHEAD COST F.xi'!C57+'AGRIC OVERHEAD COST F.xi'!C65+'FINANCE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F.xi'!D65+'FINANCE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F.xi'!E65+'FINANCE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3">
      <c r="A76" s="6">
        <v>22020707</v>
      </c>
      <c r="B76" s="7" t="s">
        <v>212</v>
      </c>
      <c r="C76" s="10">
        <f>'CHAIR OVERHEAD COST F.xi'!C58+'SLT OVERHEAD COST F.xi'!C58+'COUNCIL OVERHEAD COST F.xi'!C58+'PMD OVERHEAD COST F.xi'!C58+'AGRIC OVERHEAD COST F.xi'!C66+'FINANCE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F.xi'!D66+'FINANCE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F.xi'!E66+'FINANCE OVERHEAD COST F.xi'!E58+'WORKS OVERHEAD COST F.xi'!E58+'ESD OVERHEAD COST F.xi'!E58+'PHC OVERHEAD COST F.xi'!E58+'WATSAN OVERHEAD COST F.xi'!E58+'TRADITIONAL OVERHEAD COST F.xi'!E58</f>
        <v>2000000</v>
      </c>
    </row>
    <row r="77" spans="1:5" x14ac:dyDescent="0.3">
      <c r="A77" s="6">
        <v>22020708</v>
      </c>
      <c r="B77" s="7" t="s">
        <v>213</v>
      </c>
      <c r="C77" s="10">
        <f>'CHAIR OVERHEAD COST F.xi'!C59+'SLT OVERHEAD COST F.xi'!C59+'COUNCIL OVERHEAD COST F.xi'!C59+'PMD OVERHEAD COST F.xi'!C59+'AGRIC OVERHEAD COST F.xi'!C67+'FINANCE OVERHEAD COST F.xi'!C59+'WORKS OVERHEAD COST F.xi'!C59+'ESD OVERHEAD COST F.xi'!C59+'PHC OVERHEAD COST F.xi'!C59+'WATSAN OVERHEAD COST F.xi'!C59+'TRADITIONAL OVERHEAD COST F.xi'!C59</f>
        <v>2400000</v>
      </c>
      <c r="D77" s="10">
        <f>'CHAIR OVERHEAD COST F.xi'!D59+'SLT OVERHEAD COST F.xi'!D59+'COUNCIL OVERHEAD COST F.xi'!D59+'PMD OVERHEAD COST F.xi'!D59+'AGRIC OVERHEAD COST F.xi'!D67+'FINANCE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F.xi'!E67+'FINANCE OVERHEAD COST F.xi'!E59+'WORKS OVERHEAD COST F.xi'!E59+'ESD OVERHEAD COST F.xi'!E59+'PHC OVERHEAD COST F.xi'!E59+'WATSAN OVERHEAD COST F.xi'!E59+'TRADITIONAL OVERHEAD COST F.xi'!E59</f>
        <v>0</v>
      </c>
    </row>
    <row r="78" spans="1:5" x14ac:dyDescent="0.3">
      <c r="A78" s="6">
        <v>22020709</v>
      </c>
      <c r="B78" s="7" t="s">
        <v>538</v>
      </c>
      <c r="C78" s="10">
        <f>'CHAIR OVERHEAD COST F.xi'!C60+'SLT OVERHEAD COST F.xi'!C60+'COUNCIL OVERHEAD COST F.xi'!C60+'PMD OVERHEAD COST F.xi'!C60+'AGRIC OVERHEAD COST F.xi'!C68+'FINANCE OVERHEAD COST F.xi'!C60+'WORKS OVERHEAD COST F.xi'!C60+'ESD OVERHEAD COST F.xi'!C60+'PHC OVERHEAD COST F.xi'!C61+'WATSAN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F.xi'!D68+'FINANCE OVERHEAD COST F.xi'!D60+'WORKS OVERHEAD COST F.xi'!D60+'ESD OVERHEAD COST F.xi'!D60+'PHC OVERHEAD COST F.xi'!D61+'WATSAN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F.xi'!E68+'FINANCE OVERHEAD COST F.xi'!E60+'WORKS OVERHEAD COST F.xi'!E60+'ESD OVERHEAD COST F.xi'!E60+'PHC OVERHEAD COST F.xi'!E61+'WATSAN OVERHEAD COST F.xi'!E60+'TRADITIONAL OVERHEAD COST F.xi'!E60</f>
        <v>0</v>
      </c>
    </row>
    <row r="79" spans="1:5" x14ac:dyDescent="0.3">
      <c r="A79" s="6">
        <v>22020711</v>
      </c>
      <c r="B79" s="7" t="s">
        <v>539</v>
      </c>
      <c r="C79" s="10">
        <f>'CHAIR OVERHEAD COST F.xi'!C61+'SLT OVERHEAD COST F.xi'!C61+'COUNCIL OVERHEAD COST F.xi'!C61+'PMD OVERHEAD COST F.xi'!C61+'AGRIC OVERHEAD COST F.xi'!C69+'FINANCE OVERHEAD COST F.xi'!C61+'WORKS OVERHEAD COST F.xi'!C61+'ESD OVERHEAD COST F.xi'!C61+'PHC OVERHEAD COST F.xi'!C62+'WATSAN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F.xi'!D69+'FINANCE OVERHEAD COST F.xi'!D61+'WORKS OVERHEAD COST F.xi'!D61+'ESD OVERHEAD COST F.xi'!D61+'PHC OVERHEAD COST F.xi'!D62+'WATSAN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F.xi'!E69+'FINANCE OVERHEAD COST F.xi'!E61+'WORKS OVERHEAD COST F.xi'!E61+'ESD OVERHEAD COST F.xi'!E61+'PHC OVERHEAD COST F.xi'!E62+'WATSAN OVERHEAD COST F.xi'!E61+'TRADITIONAL OVERHEAD COST F.xi'!E61</f>
        <v>0</v>
      </c>
    </row>
    <row r="80" spans="1:5" x14ac:dyDescent="0.3">
      <c r="A80" s="6">
        <v>22020712</v>
      </c>
      <c r="B80" s="7" t="s">
        <v>540</v>
      </c>
      <c r="C80" s="10">
        <f>'CHAIR OVERHEAD COST F.xi'!C62+'SLT OVERHEAD COST F.xi'!C62+'COUNCIL OVERHEAD COST F.xi'!C62+'PMD OVERHEAD COST F.xi'!C62+'AGRIC OVERHEAD COST F.xi'!C70+'FINANCE OVERHEAD COST F.xi'!C62+'WORKS OVERHEAD COST F.xi'!C62+'ESD OVERHEAD COST F.xi'!C62+'PHC OVERHEAD COST F.xi'!C63+'WATSAN OVERHEAD COST F.xi'!C62+'TRADITIONAL OVERHEAD COST F.xi'!C62</f>
        <v>2500000</v>
      </c>
      <c r="D80" s="10">
        <f>'CHAIR OVERHEAD COST F.xi'!D62+'SLT OVERHEAD COST F.xi'!D62+'COUNCIL OVERHEAD COST F.xi'!D62+'PMD OVERHEAD COST F.xi'!D62+'AGRIC OVERHEAD COST F.xi'!D70+'FINANCE OVERHEAD COST F.xi'!D62+'WORKS OVERHEAD COST F.xi'!D62+'ESD OVERHEAD COST F.xi'!D62+'PHC OVERHEAD COST F.xi'!D63+'WATSAN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F.xi'!E70+'FINANCE OVERHEAD COST F.xi'!E62+'WORKS OVERHEAD COST F.xi'!E62+'ESD OVERHEAD COST F.xi'!E62+'PHC OVERHEAD COST F.xi'!E63+'WATSAN OVERHEAD COST F.xi'!E62+'TRADITIONAL OVERHEAD COST F.xi'!E62</f>
        <v>0</v>
      </c>
    </row>
    <row r="81" spans="1:5" x14ac:dyDescent="0.3">
      <c r="A81" s="4">
        <v>220208</v>
      </c>
      <c r="B81" s="5" t="s">
        <v>214</v>
      </c>
      <c r="C81" s="11">
        <f>SUM(C82:C84)</f>
        <v>63200000</v>
      </c>
      <c r="D81" s="11">
        <f>SUM(D82:D84)</f>
        <v>19770000</v>
      </c>
      <c r="E81" s="11">
        <f>SUM(E82:E84)</f>
        <v>32700000</v>
      </c>
    </row>
    <row r="82" spans="1:5" x14ac:dyDescent="0.3">
      <c r="A82" s="6">
        <v>22020801</v>
      </c>
      <c r="B82" s="7" t="s">
        <v>215</v>
      </c>
      <c r="C82" s="10">
        <f>'CHAIR OVERHEAD COST F.xi'!C64+'SLT OVERHEAD COST F.xi'!C64+'COUNCIL OVERHEAD COST F.xi'!C64+'PMD OVERHEAD COST F.xi'!C64+'AGRIC OVERHEAD COST F.xi'!C72+'FINANCE OVERHEAD COST F.xi'!C64+'WORKS OVERHEAD COST F.xi'!C64+'ESD OVERHEAD COST F.xi'!C64+'PHC OVERHEAD COST F.xi'!C65+'WATSAN OVERHEAD COST F.xi'!C64+'TRADITIONAL OVERHEAD COST F.xi'!C64</f>
        <v>33200000</v>
      </c>
      <c r="D82" s="10">
        <f>'CHAIR OVERHEAD COST F.xi'!D64+'SLT OVERHEAD COST F.xi'!D64+'COUNCIL OVERHEAD COST F.xi'!D64+'PMD OVERHEAD COST F.xi'!D64+'AGRIC OVERHEAD COST F.xi'!D72+'FINANCE OVERHEAD COST F.xi'!D64+'WORKS OVERHEAD COST F.xi'!D64+'ESD OVERHEAD COST F.xi'!D64+'PHC OVERHEAD COST F.xi'!D65+'WATSAN OVERHEAD COST F.xi'!D64+'TRADITIONAL OVERHEAD COST F.xi'!D64</f>
        <v>19470000</v>
      </c>
      <c r="E82" s="10">
        <f>'CHAIR OVERHEAD COST F.xi'!E64+'SLT OVERHEAD COST F.xi'!E64+'COUNCIL OVERHEAD COST F.xi'!E64+'PMD OVERHEAD COST F.xi'!E64+'AGRIC OVERHEAD COST F.xi'!E72+'FINANCE OVERHEAD COST F.xi'!E64+'WORKS OVERHEAD COST F.xi'!E64+'ESD OVERHEAD COST F.xi'!E64+'PHC OVERHEAD COST F.xi'!E65+'WATSAN OVERHEAD COST F.xi'!E64+'TRADITIONAL OVERHEAD COST F.xi'!E64</f>
        <v>26200000</v>
      </c>
    </row>
    <row r="83" spans="1:5" x14ac:dyDescent="0.3">
      <c r="A83" s="6">
        <v>22020802</v>
      </c>
      <c r="B83" s="7" t="s">
        <v>216</v>
      </c>
      <c r="C83" s="10">
        <f>'CHAIR OVERHEAD COST F.xi'!C65+'SLT OVERHEAD COST F.xi'!C65+'COUNCIL OVERHEAD COST F.xi'!C65+'PMD OVERHEAD COST F.xi'!C65+'AGRIC OVERHEAD COST F.xi'!C73+'FINANCE OVERHEAD COST F.xi'!C65+'WORKS OVERHEAD COST F.xi'!C65+'ESD OVERHEAD COST F.xi'!C65+'PHC OVERHEAD COST F.xi'!C66+'WATSAN OVERHEAD COST F.xi'!C65+'TRADITIONAL OVERHEAD COST F.xi'!C65</f>
        <v>30000000</v>
      </c>
      <c r="D83" s="10">
        <f>'CHAIR OVERHEAD COST F.xi'!D65+'SLT OVERHEAD COST F.xi'!D65+'COUNCIL OVERHEAD COST F.xi'!D65+'PMD OVERHEAD COST F.xi'!D65+'AGRIC OVERHEAD COST F.xi'!D73+'FINANCE OVERHEAD COST F.xi'!D65+'WORKS OVERHEAD COST F.xi'!D65+'ESD OVERHEAD COST F.xi'!D65+'PHC OVERHEAD COST F.xi'!D66+'WATSAN OVERHEAD COST F.xi'!D65+'TRADITIONAL OVERHEAD COST F.xi'!D65</f>
        <v>300000</v>
      </c>
      <c r="E83" s="10">
        <f>'CHAIR OVERHEAD COST F.xi'!E65+'SLT OVERHEAD COST F.xi'!E65+'COUNCIL OVERHEAD COST F.xi'!E65+'PMD OVERHEAD COST F.xi'!E65+'AGRIC OVERHEAD COST F.xi'!E73+'FINANCE OVERHEAD COST F.xi'!E65+'WORKS OVERHEAD COST F.xi'!E65+'ESD OVERHEAD COST F.xi'!E65+'PHC OVERHEAD COST F.xi'!E66+'WATSAN OVERHEAD COST F.xi'!E65+'TRADITIONAL OVERHEAD COST F.xi'!E65</f>
        <v>0</v>
      </c>
    </row>
    <row r="84" spans="1:5" x14ac:dyDescent="0.3">
      <c r="A84" s="6">
        <v>22020803</v>
      </c>
      <c r="B84" s="7" t="s">
        <v>217</v>
      </c>
      <c r="C84" s="10">
        <f>'CHAIR OVERHEAD COST F.xi'!C66+'SLT OVERHEAD COST F.xi'!C66+'COUNCIL OVERHEAD COST F.xi'!C66+'PMD OVERHEAD COST F.xi'!C66+'AGRIC OVERHEAD COST F.xi'!C74+'FINANCE OVERHEAD COST F.xi'!C66+'WORKS OVERHEAD COST F.xi'!C66+'ESD OVERHEAD COST F.xi'!C66+'PHC OVERHEAD COST F.xi'!C67+'WATSAN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F.xi'!D74+'FINANCE OVERHEAD COST F.xi'!D66+'WORKS OVERHEAD COST F.xi'!D66+'ESD OVERHEAD COST F.xi'!D66+'PHC OVERHEAD COST F.xi'!D67+'WATSAN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F.xi'!E74+'FINANCE OVERHEAD COST F.xi'!E66+'WORKS OVERHEAD COST F.xi'!E66+'ESD OVERHEAD COST F.xi'!E66+'PHC OVERHEAD COST F.xi'!E67+'WATSAN OVERHEAD COST F.xi'!E66+'TRADITIONAL OVERHEAD COST F.xi'!E66</f>
        <v>6500000</v>
      </c>
    </row>
    <row r="85" spans="1:5" x14ac:dyDescent="0.3">
      <c r="A85" s="4">
        <v>220209</v>
      </c>
      <c r="B85" s="5" t="s">
        <v>218</v>
      </c>
      <c r="C85" s="11">
        <f>SUM(C86:C87)</f>
        <v>1000000</v>
      </c>
      <c r="D85" s="11">
        <f>SUM(D86:D87)</f>
        <v>180000</v>
      </c>
      <c r="E85" s="11">
        <f>SUM(E86:E87)</f>
        <v>190000</v>
      </c>
    </row>
    <row r="86" spans="1:5" x14ac:dyDescent="0.3">
      <c r="A86" s="6">
        <v>22020901</v>
      </c>
      <c r="B86" s="7" t="s">
        <v>536</v>
      </c>
      <c r="C86" s="10">
        <f>'CHAIR OVERHEAD COST F.xi'!C68+'SLT OVERHEAD COST F.xi'!C68+'COUNCIL OVERHEAD COST F.xi'!C68+'PMD OVERHEAD COST F.xi'!C68+'AGRIC OVERHEAD COST F.xi'!C76+'FINANCE OVERHEAD COST F.xi'!C68+'WORKS OVERHEAD COST F.xi'!C68+'ESD OVERHEAD COST F.xi'!C68+'PHC OVERHEAD COST F.xi'!C69+'WATSAN OVERHEAD COST F.xi'!C68+'TRADITIONAL OVERHEAD COST F.xi'!C68</f>
        <v>1000000</v>
      </c>
      <c r="D86" s="10">
        <f>'CHAIR OVERHEAD COST F.xi'!D68+'SLT OVERHEAD COST F.xi'!D68+'COUNCIL OVERHEAD COST F.xi'!D68+'PMD OVERHEAD COST F.xi'!D68+'AGRIC OVERHEAD COST F.xi'!D76+'FINANCE OVERHEAD COST F.xi'!D68+'WORKS OVERHEAD COST F.xi'!D68+'ESD OVERHEAD COST F.xi'!D68+'PHC OVERHEAD COST F.xi'!D69+'WATSAN OVERHEAD COST F.xi'!D68+'TRADITIONAL OVERHEAD COST F.xi'!D68</f>
        <v>180000</v>
      </c>
      <c r="E86" s="10">
        <f>'CHAIR OVERHEAD COST F.xi'!E68+'SLT OVERHEAD COST F.xi'!E68+'COUNCIL OVERHEAD COST F.xi'!E68+'PMD OVERHEAD COST F.xi'!E68+'AGRIC OVERHEAD COST F.xi'!E76+'FINANCE OVERHEAD COST F.xi'!E68+'WORKS OVERHEAD COST F.xi'!E68+'ESD OVERHEAD COST F.xi'!E68+'PHC OVERHEAD COST F.xi'!E69+'WATSAN OVERHEAD COST F.xi'!E68+'TRADITIONAL OVERHEAD COST F.xi'!E68</f>
        <v>190000</v>
      </c>
    </row>
    <row r="87" spans="1:5" x14ac:dyDescent="0.3">
      <c r="A87" s="6">
        <v>22020902</v>
      </c>
      <c r="B87" s="7" t="s">
        <v>219</v>
      </c>
      <c r="C87" s="10">
        <f>'CHAIR OVERHEAD COST F.xi'!C69+'SLT OVERHEAD COST F.xi'!C69+'COUNCIL OVERHEAD COST F.xi'!C69+'PMD OVERHEAD COST F.xi'!C69+'AGRIC OVERHEAD COST F.xi'!C77+'FINANCE OVERHEAD COST F.xi'!C69+'WORKS OVERHEAD COST F.xi'!C69+'ESD OVERHEAD COST F.xi'!C69+'PHC OVERHEAD COST F.xi'!C70+'WATSAN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F.xi'!D77+'FINANCE OVERHEAD COST F.xi'!D69+'WORKS OVERHEAD COST F.xi'!D69+'ESD OVERHEAD COST F.xi'!D69+'PHC OVERHEAD COST F.xi'!D70+'WATSAN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F.xi'!E77+'FINANCE OVERHEAD COST F.xi'!E69+'WORKS OVERHEAD COST F.xi'!E69+'ESD OVERHEAD COST F.xi'!E69+'PHC OVERHEAD COST F.xi'!E70+'WATSAN OVERHEAD COST F.xi'!E69+'TRADITIONAL OVERHEAD COST F.xi'!E69</f>
        <v>0</v>
      </c>
    </row>
    <row r="88" spans="1:5" x14ac:dyDescent="0.3">
      <c r="A88" s="4">
        <v>220210</v>
      </c>
      <c r="B88" s="5" t="s">
        <v>220</v>
      </c>
      <c r="C88" s="11">
        <f>SUM(C89:C102)</f>
        <v>373377320</v>
      </c>
      <c r="D88" s="11">
        <f>SUM(D89:D102)</f>
        <v>236608842</v>
      </c>
      <c r="E88" s="11">
        <f>SUM(E89:E102)</f>
        <v>501200000</v>
      </c>
    </row>
    <row r="89" spans="1:5" x14ac:dyDescent="0.3">
      <c r="A89" s="6">
        <v>22021001</v>
      </c>
      <c r="B89" s="7" t="s">
        <v>221</v>
      </c>
      <c r="C89" s="10">
        <f>'CHAIR OVERHEAD COST F.xi'!C71+'SLT OVERHEAD COST F.xi'!C71+'COUNCIL OVERHEAD COST F.xi'!C71+'PMD OVERHEAD COST F.xi'!C71+'AGRIC OVERHEAD COST F.xi'!C79+'FINANCE OVERHEAD COST F.xi'!C71+'WORKS OVERHEAD COST F.xi'!C71+'ESD OVERHEAD COST F.xi'!C71+'PHC OVERHEAD COST F.xi'!C72+'WATSAN OVERHEAD COST F.xi'!C71+'TRADITIONAL OVERHEAD COST F.xi'!C71</f>
        <v>69077320</v>
      </c>
      <c r="D89" s="10">
        <f>'CHAIR OVERHEAD COST F.xi'!D71+'SLT OVERHEAD COST F.xi'!D71+'COUNCIL OVERHEAD COST F.xi'!D71+'PMD OVERHEAD COST F.xi'!D71+'AGRIC OVERHEAD COST F.xi'!D79+'FINANCE OVERHEAD COST F.xi'!D71+'WORKS OVERHEAD COST F.xi'!D71+'ESD OVERHEAD COST F.xi'!D71+'PHC OVERHEAD COST F.xi'!D72+'WATSAN OVERHEAD COST F.xi'!D71+'TRADITIONAL OVERHEAD COST F.xi'!D71</f>
        <v>38195000</v>
      </c>
      <c r="E89" s="10">
        <f>'CHAIR OVERHEAD COST F.xi'!E71+'SLT OVERHEAD COST F.xi'!E71+'COUNCIL OVERHEAD COST F.xi'!E71+'PMD OVERHEAD COST F.xi'!E71+'AGRIC OVERHEAD COST F.xi'!E79+'FINANCE OVERHEAD COST F.xi'!E71+'WORKS OVERHEAD COST F.xi'!E71+'ESD OVERHEAD COST F.xi'!E71+'PHC OVERHEAD COST F.xi'!E72+'WATSAN OVERHEAD COST F.xi'!E71+'TRADITIONAL OVERHEAD COST F.xi'!E71</f>
        <v>54000000</v>
      </c>
    </row>
    <row r="90" spans="1:5" x14ac:dyDescent="0.3">
      <c r="A90" s="6">
        <v>22021002</v>
      </c>
      <c r="B90" s="7" t="s">
        <v>222</v>
      </c>
      <c r="C90" s="10">
        <f>'CHAIR OVERHEAD COST F.xi'!C72+'SLT OVERHEAD COST F.xi'!C72+'COUNCIL OVERHEAD COST F.xi'!C72+'PMD OVERHEAD COST F.xi'!C72+'AGRIC OVERHEAD COST F.xi'!C80+'FINANCE OVERHEAD COST F.xi'!C72+'WORKS OVERHEAD COST F.xi'!C72+'ESD OVERHEAD COST F.xi'!C72+'PHC OVERHEAD COST F.xi'!C73+'WATSAN OVERHEAD COST F.xi'!C72+'TRADITIONAL OVERHEAD COST F.xi'!C72</f>
        <v>20200000</v>
      </c>
      <c r="D90" s="10">
        <f>'CHAIR OVERHEAD COST F.xi'!D72+'SLT OVERHEAD COST F.xi'!D72+'COUNCIL OVERHEAD COST F.xi'!D72+'PMD OVERHEAD COST F.xi'!D72+'AGRIC OVERHEAD COST F.xi'!D80+'FINANCE OVERHEAD COST F.xi'!D72+'WORKS OVERHEAD COST F.xi'!D72+'ESD OVERHEAD COST F.xi'!D72+'PHC OVERHEAD COST F.xi'!D73+'WATSAN OVERHEAD COST F.xi'!D72+'TRADITIONAL OVERHEAD COST F.xi'!D72</f>
        <v>5550000</v>
      </c>
      <c r="E90" s="10">
        <f>'CHAIR OVERHEAD COST F.xi'!E72+'SLT OVERHEAD COST F.xi'!E72+'COUNCIL OVERHEAD COST F.xi'!E72+'PMD OVERHEAD COST F.xi'!E72+'AGRIC OVERHEAD COST F.xi'!E80+'FINANCE OVERHEAD COST F.xi'!E72+'WORKS OVERHEAD COST F.xi'!E72+'ESD OVERHEAD COST F.xi'!E72+'PHC OVERHEAD COST F.xi'!E73+'WATSAN OVERHEAD COST F.xi'!E72+'TRADITIONAL OVERHEAD COST F.xi'!E72</f>
        <v>11200000</v>
      </c>
    </row>
    <row r="91" spans="1:5" x14ac:dyDescent="0.3">
      <c r="A91" s="6">
        <v>22021003</v>
      </c>
      <c r="B91" s="7" t="s">
        <v>223</v>
      </c>
      <c r="C91" s="10">
        <f>'CHAIR OVERHEAD COST F.xi'!C73+'SLT OVERHEAD COST F.xi'!C73+'COUNCIL OVERHEAD COST F.xi'!C73+'PMD OVERHEAD COST F.xi'!C73+'AGRIC OVERHEAD COST F.xi'!C81+'FINANCE OVERHEAD COST F.xi'!C73+'WORKS OVERHEAD COST F.xi'!C73+'ESD OVERHEAD COST F.xi'!C73+'PHC OVERHEAD COST F.xi'!C74+'WATSAN OVERHEAD COST F.xi'!C73+'TRADITIONAL OVERHEAD COST F.xi'!C73</f>
        <v>3000000</v>
      </c>
      <c r="D91" s="10">
        <f>'CHAIR OVERHEAD COST F.xi'!D73+'SLT OVERHEAD COST F.xi'!D73+'COUNCIL OVERHEAD COST F.xi'!D73+'PMD OVERHEAD COST F.xi'!D73+'AGRIC OVERHEAD COST F.xi'!D81+'FINANCE OVERHEAD COST F.xi'!D73+'WORKS OVERHEAD COST F.xi'!D73+'ESD OVERHEAD COST F.xi'!D73+'PHC OVERHEAD COST F.xi'!D74+'WATSAN OVERHEAD COST F.xi'!D73+'TRADITIONAL OVERHEAD COST F.xi'!D73</f>
        <v>500000</v>
      </c>
      <c r="E91" s="10">
        <f>'CHAIR OVERHEAD COST F.xi'!E73+'SLT OVERHEAD COST F.xi'!E73+'COUNCIL OVERHEAD COST F.xi'!E73+'PMD OVERHEAD COST F.xi'!E73+'AGRIC OVERHEAD COST F.xi'!E81+'FINANCE OVERHEAD COST F.xi'!E73+'WORKS OVERHEAD COST F.xi'!E73+'ESD OVERHEAD COST F.xi'!E73+'PHC OVERHEAD COST F.xi'!E74+'WATSAN OVERHEAD COST F.xi'!E73+'TRADITIONAL OVERHEAD COST F.xi'!E73</f>
        <v>1000000</v>
      </c>
    </row>
    <row r="92" spans="1:5" x14ac:dyDescent="0.3">
      <c r="A92" s="6">
        <v>22021004</v>
      </c>
      <c r="B92" s="7" t="s">
        <v>224</v>
      </c>
      <c r="C92" s="10">
        <f>'CHAIR OVERHEAD COST F.xi'!C74+'SLT OVERHEAD COST F.xi'!C74+'COUNCIL OVERHEAD COST F.xi'!C74+'PMD OVERHEAD COST F.xi'!C74+'AGRIC OVERHEAD COST F.xi'!C82+'FINANCE OVERHEAD COST F.xi'!C74+'WORKS OVERHEAD COST F.xi'!C74+'ESD OVERHEAD COST F.xi'!C74+'PHC OVERHEAD COST F.xi'!C75+'WATSAN OVERHEAD COST F.xi'!C74+'TRADITIONAL OVERHEAD COST F.xi'!C74</f>
        <v>3000000</v>
      </c>
      <c r="D92" s="10">
        <f>'CHAIR OVERHEAD COST F.xi'!D74+'SLT OVERHEAD COST F.xi'!D74+'COUNCIL OVERHEAD COST F.xi'!D74+'PMD OVERHEAD COST F.xi'!D74+'AGRIC OVERHEAD COST F.xi'!D82+'FINANCE OVERHEAD COST F.xi'!D74+'WORKS OVERHEAD COST F.xi'!D74+'ESD OVERHEAD COST F.xi'!D74+'PHC OVERHEAD COST F.xi'!D75+'WATSAN OVERHEAD COST F.xi'!D74+'TRADITIONAL OVERHEAD COST F.xi'!D74</f>
        <v>740000</v>
      </c>
      <c r="E92" s="10">
        <f>'CHAIR OVERHEAD COST F.xi'!E74+'SLT OVERHEAD COST F.xi'!E74+'COUNCIL OVERHEAD COST F.xi'!E74+'PMD OVERHEAD COST F.xi'!E74+'AGRIC OVERHEAD COST F.xi'!E82+'FINANCE OVERHEAD COST F.xi'!E74+'WORKS OVERHEAD COST F.xi'!E74+'ESD OVERHEAD COST F.xi'!E74+'PHC OVERHEAD COST F.xi'!E75+'WATSAN OVERHEAD COST F.xi'!E74+'TRADITIONAL OVERHEAD COST F.xi'!E74</f>
        <v>3000000</v>
      </c>
    </row>
    <row r="93" spans="1:5" x14ac:dyDescent="0.3">
      <c r="A93" s="6">
        <v>22021006</v>
      </c>
      <c r="B93" s="7" t="s">
        <v>225</v>
      </c>
      <c r="C93" s="10">
        <f>'CHAIR OVERHEAD COST F.xi'!C75+'SLT OVERHEAD COST F.xi'!C75+'COUNCIL OVERHEAD COST F.xi'!C75+'PMD OVERHEAD COST F.xi'!C75+'AGRIC OVERHEAD COST F.xi'!C83+'FINANCE OVERHEAD COST F.xi'!C75+'WORKS OVERHEAD COST F.xi'!C75+'ESD OVERHEAD COST F.xi'!C75+'PHC OVERHEAD COST F.xi'!C76+'WATSAN OVERHEAD COST F.xi'!C75+'TRADITIONAL OVERHEAD COST F.xi'!C75</f>
        <v>100000</v>
      </c>
      <c r="D93" s="10">
        <f>'CHAIR OVERHEAD COST F.xi'!D75+'SLT OVERHEAD COST F.xi'!D75+'COUNCIL OVERHEAD COST F.xi'!D75+'PMD OVERHEAD COST F.xi'!D75+'AGRIC OVERHEAD COST F.xi'!D83+'FINANCE OVERHEAD COST F.xi'!D75+'WORKS OVERHEAD COST F.xi'!D75+'ESD OVERHEAD COST F.xi'!D75+'PHC OVERHEAD COST F.xi'!D76+'WATSAN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F.xi'!E83+'FINANCE OVERHEAD COST F.xi'!E75+'WORKS OVERHEAD COST F.xi'!E75+'ESD OVERHEAD COST F.xi'!E75+'PHC OVERHEAD COST F.xi'!E76+'WATSAN OVERHEAD COST F.xi'!E75+'TRADITIONAL OVERHEAD COST F.xi'!E75</f>
        <v>0</v>
      </c>
    </row>
    <row r="94" spans="1:5" x14ac:dyDescent="0.3">
      <c r="A94" s="6">
        <v>22021007</v>
      </c>
      <c r="B94" s="7" t="s">
        <v>226</v>
      </c>
      <c r="C94" s="10">
        <f>'CHAIR OVERHEAD COST F.xi'!C76+'SLT OVERHEAD COST F.xi'!C76+'COUNCIL OVERHEAD COST F.xi'!C76+'PMD OVERHEAD COST F.xi'!C76+'AGRIC OVERHEAD COST F.xi'!C84+'FINANCE OVERHEAD COST F.xi'!C76+'WORKS OVERHEAD COST F.xi'!C76+'ESD OVERHEAD COST F.xi'!C76+'PHC OVERHEAD COST F.xi'!C77+'WATSAN OVERHEAD COST F.xi'!C76+'TRADITIONAL OVERHEAD COST F.xi'!C76</f>
        <v>228000000</v>
      </c>
      <c r="D94" s="10">
        <f>'CHAIR OVERHEAD COST F.xi'!D76+'SLT OVERHEAD COST F.xi'!D76+'COUNCIL OVERHEAD COST F.xi'!D76+'PMD OVERHEAD COST F.xi'!D76+'AGRIC OVERHEAD COST F.xi'!D84+'FINANCE OVERHEAD COST F.xi'!D76+'WORKS OVERHEAD COST F.xi'!D76+'ESD OVERHEAD COST F.xi'!D76+'PHC OVERHEAD COST F.xi'!D77+'WATSAN OVERHEAD COST F.xi'!D76+'TRADITIONAL OVERHEAD COST F.xi'!D76</f>
        <v>165776498</v>
      </c>
      <c r="E94" s="10">
        <f>'CHAIR OVERHEAD COST F.xi'!E76+'SLT OVERHEAD COST F.xi'!E76+'COUNCIL OVERHEAD COST F.xi'!E76+'PMD OVERHEAD COST F.xi'!E76+'AGRIC OVERHEAD COST F.xi'!E84+'FINANCE OVERHEAD COST F.xi'!E76+'WORKS OVERHEAD COST F.xi'!E76+'ESD OVERHEAD COST F.xi'!E76+'PHC OVERHEAD COST F.xi'!E77+'WATSAN OVERHEAD COST F.xi'!E76+'TRADITIONAL OVERHEAD COST F.xi'!E76</f>
        <v>162000000</v>
      </c>
    </row>
    <row r="95" spans="1:5" x14ac:dyDescent="0.3">
      <c r="A95" s="6">
        <v>22021008</v>
      </c>
      <c r="B95" s="7" t="s">
        <v>227</v>
      </c>
      <c r="C95" s="10">
        <f>'CHAIR OVERHEAD COST F.xi'!C77+'SLT OVERHEAD COST F.xi'!C77+'COUNCIL OVERHEAD COST F.xi'!C77+'PMD OVERHEAD COST F.xi'!C77+'AGRIC OVERHEAD COST F.xi'!C85+'FINANCE OVERHEAD COST F.xi'!C77+'WORKS OVERHEAD COST F.xi'!C77+'ESD OVERHEAD COST F.xi'!C80+'PHC OVERHEAD COST F.xi'!C78+'WATSAN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F.xi'!D85+'FINANCE OVERHEAD COST F.xi'!D77+'WORKS OVERHEAD COST F.xi'!D77+'ESD OVERHEAD COST F.xi'!D80+'PHC OVERHEAD COST F.xi'!D78+'WATSAN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F.xi'!E85+'FINANCE OVERHEAD COST F.xi'!E77+'WORKS OVERHEAD COST F.xi'!E77+'ESD OVERHEAD COST F.xi'!E80+'PHC OVERHEAD COST F.xi'!E78+'WATSAN OVERHEAD COST F.xi'!E77+'TRADITIONAL OVERHEAD COST F.xi'!E77</f>
        <v>0</v>
      </c>
    </row>
    <row r="96" spans="1:5" x14ac:dyDescent="0.3">
      <c r="A96" s="6">
        <v>22021009</v>
      </c>
      <c r="B96" s="7" t="s">
        <v>228</v>
      </c>
      <c r="C96" s="10">
        <f>'CHAIR OVERHEAD COST F.xi'!C78+'SLT OVERHEAD COST F.xi'!C78+'COUNCIL OVERHEAD COST F.xi'!C78+'PMD OVERHEAD COST F.xi'!C78+'AGRIC OVERHEAD COST F.xi'!C86+'FINANCE OVERHEAD COST F.xi'!C78+'WORKS OVERHEAD COST F.xi'!C78+'ESD OVERHEAD COST F.xi'!C81+'PHC OVERHEAD COST F.xi'!C79+'WATSAN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F.xi'!D86+'FINANCE OVERHEAD COST F.xi'!D78+'WORKS OVERHEAD COST F.xi'!D78+'ESD OVERHEAD COST F.xi'!D81+'PHC OVERHEAD COST F.xi'!D79+'WATSAN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F.xi'!E86+'FINANCE OVERHEAD COST F.xi'!E78+'WORKS OVERHEAD COST F.xi'!E78+'ESD OVERHEAD COST F.xi'!E81+'PHC OVERHEAD COST F.xi'!E79+'WATSAN OVERHEAD COST F.xi'!E78+'TRADITIONAL OVERHEAD COST F.xi'!E78</f>
        <v>10000000</v>
      </c>
    </row>
    <row r="97" spans="1:5" x14ac:dyDescent="0.3">
      <c r="A97" s="6">
        <v>22021010</v>
      </c>
      <c r="B97" s="7" t="s">
        <v>229</v>
      </c>
      <c r="C97" s="10">
        <f>'CHAIR OVERHEAD COST F.xi'!C79+'SLT OVERHEAD COST F.xi'!C79+'COUNCIL OVERHEAD COST F.xi'!C79+'PMD OVERHEAD COST F.xi'!C79+'AGRIC OVERHEAD COST F.xi'!C87+'FINANCE OVERHEAD COST F.xi'!C79+'WORKS OVERHEAD COST F.xi'!C79+'ESD OVERHEAD COST F.xi'!C82+'PHC OVERHEAD COST F.xi'!C80+'WATSAN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F.xi'!D87+'FINANCE OVERHEAD COST F.xi'!D79+'WORKS OVERHEAD COST F.xi'!D79+'ESD OVERHEAD COST F.xi'!D82+'PHC OVERHEAD COST F.xi'!D80+'WATSAN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F.xi'!E87+'FINANCE OVERHEAD COST F.xi'!E79+'WORKS OVERHEAD COST F.xi'!E79+'ESD OVERHEAD COST F.xi'!E82+'PHC OVERHEAD COST F.xi'!E80+'WATSAN OVERHEAD COST F.xi'!E79+'TRADITIONAL OVERHEAD COST F.xi'!E79</f>
        <v>0</v>
      </c>
    </row>
    <row r="98" spans="1:5" x14ac:dyDescent="0.3">
      <c r="A98" s="6">
        <v>22021014</v>
      </c>
      <c r="B98" s="7" t="s">
        <v>230</v>
      </c>
      <c r="C98" s="10">
        <f>'CHAIR OVERHEAD COST F.xi'!C80+'SLT OVERHEAD COST F.xi'!C80+'COUNCIL OVERHEAD COST F.xi'!C80+'PMD OVERHEAD COST F.xi'!C80+'AGRIC OVERHEAD COST F.xi'!C88+'FINANCE OVERHEAD COST F.xi'!C80+'WORKS OVERHEAD COST F.xi'!C80+'ESD OVERHEAD COST F.xi'!C84+'PHC OVERHEAD COST F.xi'!C81+'WATSAN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F.xi'!D88+'FINANCE OVERHEAD COST F.xi'!D80+'WORKS OVERHEAD COST F.xi'!D80+'ESD OVERHEAD COST F.xi'!D84+'PHC OVERHEAD COST F.xi'!D81+'WATSAN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F.xi'!E88+'FINANCE OVERHEAD COST F.xi'!E80+'WORKS OVERHEAD COST F.xi'!E80+'ESD OVERHEAD COST F.xi'!E84+'PHC OVERHEAD COST F.xi'!E81+'WATSAN OVERHEAD COST F.xi'!E80+'TRADITIONAL OVERHEAD COST F.xi'!E80</f>
        <v>10000000</v>
      </c>
    </row>
    <row r="99" spans="1:5" x14ac:dyDescent="0.3">
      <c r="A99" s="6">
        <v>22021020</v>
      </c>
      <c r="B99" s="7" t="s">
        <v>231</v>
      </c>
      <c r="C99" s="10">
        <f>'CHAIR OVERHEAD COST F.xi'!C81+'SLT OVERHEAD COST F.xi'!C81+'COUNCIL OVERHEAD COST F.xi'!C81+'PMD OVERHEAD COST F.xi'!C81+'AGRIC OVERHEAD COST F.xi'!C89+'FINANCE OVERHEAD COST F.xi'!C81+'WORKS OVERHEAD COST F.xi'!C81+'ESD OVERHEAD COST F.xi'!C85+'PHC OVERHEAD COST F.xi'!C82+'WATSAN OVERHEAD COST F.xi'!C81+'TRADITIONAL OVERHEAD COST F.xi'!C81</f>
        <v>50000000</v>
      </c>
      <c r="D99" s="10">
        <f>'CHAIR OVERHEAD COST F.xi'!D81+'SLT OVERHEAD COST F.xi'!D81+'COUNCIL OVERHEAD COST F.xi'!D81+'PMD OVERHEAD COST F.xi'!D81+'AGRIC OVERHEAD COST F.xi'!D89+'FINANCE OVERHEAD COST F.xi'!D81+'WORKS OVERHEAD COST F.xi'!D81+'ESD OVERHEAD COST F.xi'!D85+'PHC OVERHEAD COST F.xi'!D82+'WATSAN OVERHEAD COST F.xi'!D81+'TRADITIONAL OVERHEAD COST F.xi'!D81</f>
        <v>25847344</v>
      </c>
      <c r="E99" s="10">
        <f>'CHAIR OVERHEAD COST F.xi'!E81+'SLT OVERHEAD COST F.xi'!E81+'COUNCIL OVERHEAD COST F.xi'!E81+'PMD OVERHEAD COST F.xi'!E81+'AGRIC OVERHEAD COST F.xi'!E89+'FINANCE OVERHEAD COST F.xi'!E81+'WORKS OVERHEAD COST F.xi'!E81+'ESD OVERHEAD COST F.xi'!E85+'PHC OVERHEAD COST F.xi'!E82+'WATSAN OVERHEAD COST F.xi'!E81+'TRADITIONAL OVERHEAD COST F.xi'!E81</f>
        <v>40000000</v>
      </c>
    </row>
    <row r="100" spans="1:5" x14ac:dyDescent="0.3">
      <c r="A100" s="6">
        <v>22021050</v>
      </c>
      <c r="B100" s="7" t="s">
        <v>541</v>
      </c>
      <c r="C100" s="10">
        <f>'CHAIR OVERHEAD COST F.xi'!C82+'SLT OVERHEAD COST F.xi'!C82+'COUNCIL OVERHEAD COST F.xi'!C82+'PMD OVERHEAD COST F.xi'!C82+'AGRIC OVERHEAD COST F.xi'!C90+'FINANCE OVERHEAD COST F.xi'!C82+'WORKS OVERHEAD COST F.xi'!C82+'ESD OVERHEAD COST F.xi'!C86+'PHC OVERHEAD COST F.xi'!C83+'WATSAN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F.xi'!D90+'FINANCE OVERHEAD COST F.xi'!D82+'WORKS OVERHEAD COST F.xi'!D82+'ESD OVERHEAD COST F.xi'!D86+'PHC OVERHEAD COST F.xi'!D83+'WATSAN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F.xi'!E90+'FINANCE OVERHEAD COST F.xi'!E82+'WORKS OVERHEAD COST F.xi'!E82+'ESD OVERHEAD COST F.xi'!E86+'PHC OVERHEAD COST F.xi'!E83+'WATSAN OVERHEAD COST F.xi'!E82+'TRADITIONAL OVERHEAD COST F.xi'!E82</f>
        <v>0</v>
      </c>
    </row>
    <row r="101" spans="1:5" x14ac:dyDescent="0.3">
      <c r="A101" s="6">
        <v>220210</v>
      </c>
      <c r="B101" s="7" t="s">
        <v>790</v>
      </c>
      <c r="C101" s="10">
        <f>'CHAIR OVERHEAD COST F.xi'!C82+'SLT OVERHEAD COST F.xi'!C82+'COUNCIL OVERHEAD COST F.xi'!C82+'PMD OVERHEAD COST F.xi'!C82+'AGRIC OVERHEAD COST F.xi'!C90+'FINANCE OVERHEAD COST F.xi'!C83+'WORKS OVERHEAD COST F.xi'!C82+'ESD OVERHEAD COST F.xi'!C86+'PHC OVERHEAD COST F.xi'!C83+'WATSAN OVERHEAD COST F.xi'!C82+'TRADITIONAL OVERHEAD COST F.xi'!C82</f>
        <v>0</v>
      </c>
      <c r="D101" s="10">
        <f>'CHAIR OVERHEAD COST F.xi'!D82+'SLT OVERHEAD COST F.xi'!D82+'COUNCIL OVERHEAD COST F.xi'!D82+'PMD OVERHEAD COST F.xi'!D82+'AGRIC OVERHEAD COST F.xi'!D90+'FINANCE OVERHEAD COST F.xi'!D83+'WORKS OVERHEAD COST F.xi'!D82+'ESD OVERHEAD COST F.xi'!D86+'PHC OVERHEAD COST F.xi'!D83+'WATSAN OVERHEAD COST F.xi'!D82+'TRADITIONAL OVERHEAD COST F.xi'!D82</f>
        <v>0</v>
      </c>
      <c r="E101" s="10">
        <f>'CHAIR OVERHEAD COST F.xi'!E82+'SLT OVERHEAD COST F.xi'!E82+'COUNCIL OVERHEAD COST F.xi'!E82+'PMD OVERHEAD COST F.xi'!E82+'AGRIC OVERHEAD COST F.xi'!E90+'FINANCE OVERHEAD COST F.xi'!E83+'WORKS OVERHEAD COST F.xi'!E82+'ESD OVERHEAD COST F.xi'!E86+'PHC OVERHEAD COST F.xi'!E83+'WATSAN OVERHEAD COST F.xi'!E82+'TRADITIONAL OVERHEAD COST F.xi'!E82</f>
        <v>200000000</v>
      </c>
    </row>
    <row r="102" spans="1:5" x14ac:dyDescent="0.3">
      <c r="A102" s="6">
        <v>22021052</v>
      </c>
      <c r="B102" s="7" t="s">
        <v>232</v>
      </c>
      <c r="C102" s="10">
        <f>'CHAIR OVERHEAD COST F.xi'!C83+'SLT OVERHEAD COST F.xi'!C83+'COUNCIL OVERHEAD COST F.xi'!C83+'PMD OVERHEAD COST F.xi'!C83+'AGRIC OVERHEAD COST F.xi'!C91+'FINANCE OVERHEAD COST F.xi'!C84+'WORKS OVERHEAD COST F.xi'!C83+'ESD OVERHEAD COST F.xi'!C87+'PHC OVERHEAD COST F.xi'!C84+'WATSAN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F.xi'!D91+'FINANCE OVERHEAD COST F.xi'!D84+'WORKS OVERHEAD COST F.xi'!D83+'ESD OVERHEAD COST F.xi'!D87+'PHC OVERHEAD COST F.xi'!D84+'WATSAN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F.xi'!E91+'FINANCE OVERHEAD COST F.xi'!E84+'WORKS OVERHEAD COST F.xi'!E83+'ESD OVERHEAD COST F.xi'!E87+'PHC OVERHEAD COST F.xi'!E84+'WATSAN OVERHEAD COST F.xi'!E83+'TRADITIONAL OVERHEAD COST F.xi'!E83</f>
        <v>10000000</v>
      </c>
    </row>
    <row r="103" spans="1:5" x14ac:dyDescent="0.3">
      <c r="A103" s="4">
        <v>2204</v>
      </c>
      <c r="B103" s="5" t="s">
        <v>233</v>
      </c>
      <c r="C103" s="11">
        <f>C104</f>
        <v>289385697</v>
      </c>
      <c r="D103" s="11">
        <f>D104</f>
        <v>148871193</v>
      </c>
      <c r="E103" s="11">
        <f>E104</f>
        <v>437418793</v>
      </c>
    </row>
    <row r="104" spans="1:5" x14ac:dyDescent="0.3">
      <c r="A104" s="4">
        <v>220401</v>
      </c>
      <c r="B104" s="5" t="s">
        <v>234</v>
      </c>
      <c r="C104" s="11">
        <f>SUM(C105:C106)</f>
        <v>289385697</v>
      </c>
      <c r="D104" s="11">
        <f>SUM(D105:D106)</f>
        <v>148871193</v>
      </c>
      <c r="E104" s="11">
        <f>SUM(E105:E106)</f>
        <v>437418793</v>
      </c>
    </row>
    <row r="105" spans="1:5" x14ac:dyDescent="0.3">
      <c r="A105" s="6">
        <v>22040105</v>
      </c>
      <c r="B105" s="7" t="s">
        <v>235</v>
      </c>
      <c r="C105" s="10">
        <f>'CHAIR OVERHEAD COST F.xi'!C86+'SLT OVERHEAD COST F.xi'!C86+'COUNCIL OVERHEAD COST F.xi'!C86+'PMD OVERHEAD COST F.xi'!C86+'AGRIC OVERHEAD COST F.xi'!C94+'FINANCE OVERHEAD COST F.xi'!C87+'WORKS OVERHEAD COST F.xi'!C86+'ESD OVERHEAD COST F.xi'!C90+'PHC OVERHEAD COST F.xi'!C87+'WATSAN OVERHEAD COST F.xi'!C86+'TRADITIONAL OVERHEAD COST F.xi'!C86</f>
        <v>248385697</v>
      </c>
      <c r="D105" s="10">
        <f>'CHAIR OVERHEAD COST F.xi'!D86+'SLT OVERHEAD COST F.xi'!D86+'COUNCIL OVERHEAD COST F.xi'!D86+'PMD OVERHEAD COST F.xi'!D86+'AGRIC OVERHEAD COST F.xi'!D94+'FINANCE OVERHEAD COST F.xi'!D87+'WORKS OVERHEAD COST F.xi'!D86+'ESD OVERHEAD COST F.xi'!D90+'PHC OVERHEAD COST F.xi'!D87+'WATSAN OVERHEAD COST F.xi'!D86+'TRADITIONAL OVERHEAD COST F.xi'!D86</f>
        <v>136371193</v>
      </c>
      <c r="E105" s="10">
        <f>'CHAIR OVERHEAD COST F.xi'!E86+'SLT OVERHEAD COST F.xi'!E86+'COUNCIL OVERHEAD COST F.xi'!E86+'PMD OVERHEAD COST F.xi'!E86+'AGRIC OVERHEAD COST F.xi'!E94+'FINANCE OVERHEAD COST F.xi'!E87+'WORKS OVERHEAD COST F.xi'!E86+'ESD OVERHEAD COST F.xi'!E90+'PHC OVERHEAD COST F.xi'!E87+'WATSAN OVERHEAD COST F.xi'!E86+'TRADITIONAL OVERHEAD COST F.xi'!E86</f>
        <v>417418793</v>
      </c>
    </row>
    <row r="106" spans="1:5" x14ac:dyDescent="0.3">
      <c r="A106" s="6">
        <v>22040109</v>
      </c>
      <c r="B106" s="7" t="s">
        <v>236</v>
      </c>
      <c r="C106" s="10">
        <f>'CHAIR OVERHEAD COST F.xi'!C87+'SLT OVERHEAD COST F.xi'!C87+'COUNCIL OVERHEAD COST F.xi'!C87+'PMD OVERHEAD COST F.xi'!C87+'AGRIC OVERHEAD COST F.xi'!C95+'WORKS OVERHEAD COST F.xi'!C87+'ESD OVERHEAD COST F.xi'!C92+'PHC OVERHEAD COST F.xi'!C91+'WATSAN OVERHEAD COST F.xi'!C87+'TRADITIONAL OVERHEAD COST F.xi'!C87+'FINANCE OVERHEAD COST F.xi'!C88</f>
        <v>41000000</v>
      </c>
      <c r="D106" s="10">
        <f>'CHAIR OVERHEAD COST F.xi'!D87+'SLT OVERHEAD COST F.xi'!D87+'COUNCIL OVERHEAD COST F.xi'!D87+'PMD OVERHEAD COST F.xi'!D87+'AGRIC OVERHEAD COST F.xi'!D95+'WORKS OVERHEAD COST F.xi'!D87+'ESD OVERHEAD COST F.xi'!D92+'PHC OVERHEAD COST F.xi'!D91+'WATSAN OVERHEAD COST F.xi'!D87+'TRADITIONAL OVERHEAD COST F.xi'!D87+'FINANCE OVERHEAD COST F.xi'!D88</f>
        <v>12500000</v>
      </c>
      <c r="E106" s="10">
        <f>'CHAIR OVERHEAD COST F.xi'!E87+'SLT OVERHEAD COST F.xi'!E87+'COUNCIL OVERHEAD COST F.xi'!E87+'PMD OVERHEAD COST F.xi'!E87+'AGRIC OVERHEAD COST F.xi'!E95+'WORKS OVERHEAD COST F.xi'!E87+'ESD OVERHEAD COST F.xi'!E92+'PHC OVERHEAD COST F.xi'!E91+'WATSAN OVERHEAD COST F.xi'!E87+'TRADITIONAL OVERHEAD COST F.xi'!E87+'FINANCE OVERHEAD COST F.xi'!E88</f>
        <v>20000000</v>
      </c>
    </row>
    <row r="107" spans="1:5" x14ac:dyDescent="0.3">
      <c r="A107" s="4">
        <v>2205</v>
      </c>
      <c r="B107" s="5" t="s">
        <v>542</v>
      </c>
      <c r="C107" s="12">
        <f>C108</f>
        <v>80000000</v>
      </c>
      <c r="D107" s="12">
        <f>D108</f>
        <v>62397636</v>
      </c>
      <c r="E107" s="12">
        <f>E108</f>
        <v>180000000</v>
      </c>
    </row>
    <row r="108" spans="1:5" x14ac:dyDescent="0.3">
      <c r="A108" s="4">
        <v>220501</v>
      </c>
      <c r="B108" s="5" t="s">
        <v>543</v>
      </c>
      <c r="C108" s="12">
        <f>SUM(C109:C111)</f>
        <v>80000000</v>
      </c>
      <c r="D108" s="12">
        <f>SUM(D109:D111)</f>
        <v>62397636</v>
      </c>
      <c r="E108" s="12">
        <f>SUM(E109:E111)</f>
        <v>180000000</v>
      </c>
    </row>
    <row r="109" spans="1:5" x14ac:dyDescent="0.3">
      <c r="A109" s="6">
        <v>22050105</v>
      </c>
      <c r="B109" s="7" t="s">
        <v>544</v>
      </c>
      <c r="C109" s="10">
        <f>'CHAIR OVERHEAD COST F.xi'!C90+'SLT OVERHEAD COST F.xi'!C90+'COUNCIL OVERHEAD COST F.xi'!C90+'PMD OVERHEAD COST F.xi'!C90+'AGRIC OVERHEAD COST F.xi'!C98+'FINANCE OVERHEAD COST F.xi'!C91+'WORKS OVERHEAD COST F.xi'!C90+'ESD OVERHEAD COST F.xi'!C95+'PHC OVERHEAD COST F.xi'!C94+'WATSAN OVERHEAD COST F.xi'!C90+'TRADITIONAL OVERHEAD COST F.xi'!C90</f>
        <v>15000000</v>
      </c>
      <c r="D109" s="10">
        <f>'CHAIR OVERHEAD COST F.xi'!D90+'SLT OVERHEAD COST F.xi'!D90+'COUNCIL OVERHEAD COST F.xi'!D90+'PMD OVERHEAD COST F.xi'!D90+'AGRIC OVERHEAD COST F.xi'!D98+'FINANCE OVERHEAD COST F.xi'!D91+'WORKS OVERHEAD COST F.xi'!D90+'ESD OVERHEAD COST F.xi'!D95+'PHC OVERHEAD COST F.xi'!D94+'WATSAN OVERHEAD COST F.xi'!D90+'TRADITIONAL OVERHEAD COST F.xi'!D90</f>
        <v>346544</v>
      </c>
      <c r="E109" s="10">
        <f>'CHAIR OVERHEAD COST F.xi'!E90+'SLT OVERHEAD COST F.xi'!E90+'COUNCIL OVERHEAD COST F.xi'!E90+'PMD OVERHEAD COST F.xi'!E90+'AGRIC OVERHEAD COST F.xi'!E98+'FINANCE OVERHEAD COST F.xi'!E91+'WORKS OVERHEAD COST F.xi'!E90+'ESD OVERHEAD COST F.xi'!E95+'PHC OVERHEAD COST F.xi'!E94+'WATSAN OVERHEAD COST F.xi'!E90+'TRADITIONAL OVERHEAD COST F.xi'!E90</f>
        <v>30000000</v>
      </c>
    </row>
    <row r="110" spans="1:5" x14ac:dyDescent="0.3">
      <c r="A110" s="6">
        <v>22050108</v>
      </c>
      <c r="B110" s="7" t="s">
        <v>545</v>
      </c>
      <c r="C110" s="10">
        <f>'CHAIR OVERHEAD COST F.xi'!C91+'SLT OVERHEAD COST F.xi'!C91+'COUNCIL OVERHEAD COST F.xi'!C91+'PMD OVERHEAD COST F.xi'!C91+'AGRIC OVERHEAD COST F.xi'!C99+'FINANCE OVERHEAD COST F.xi'!C92+'WORKS OVERHEAD COST F.xi'!C91+'ESD OVERHEAD COST F.xi'!C97+'PHC OVERHEAD COST F.xi'!C95+'WATSAN OVERHEAD COST F.xi'!C91+'TRADITIONAL OVERHEAD COST F.xi'!C91</f>
        <v>65000000</v>
      </c>
      <c r="D110" s="10">
        <f>'CHAIR OVERHEAD COST F.xi'!D91+'SLT OVERHEAD COST F.xi'!D91+'COUNCIL OVERHEAD COST F.xi'!D91+'PMD OVERHEAD COST F.xi'!D91+'AGRIC OVERHEAD COST F.xi'!D99+'FINANCE OVERHEAD COST F.xi'!D92+'WORKS OVERHEAD COST F.xi'!D91+'ESD OVERHEAD COST F.xi'!D97+'PHC OVERHEAD COST F.xi'!D95+'WATSAN OVERHEAD COST F.xi'!D91+'TRADITIONAL OVERHEAD COST F.xi'!D91</f>
        <v>62051092</v>
      </c>
      <c r="E110" s="10">
        <f>'CHAIR OVERHEAD COST F.xi'!E91+'SLT OVERHEAD COST F.xi'!E91+'COUNCIL OVERHEAD COST F.xi'!E91+'PMD OVERHEAD COST F.xi'!E91+'AGRIC OVERHEAD COST F.xi'!E99+'FINANCE OVERHEAD COST F.xi'!E92+'WORKS OVERHEAD COST F.xi'!E91+'ESD OVERHEAD COST F.xi'!E97+'PHC OVERHEAD COST F.xi'!E95+'WATSAN OVERHEAD COST F.xi'!E91+'TRADITIONAL OVERHEAD COST F.xi'!E91</f>
        <v>150000000</v>
      </c>
    </row>
    <row r="111" spans="1:5" x14ac:dyDescent="0.3">
      <c r="A111" s="6">
        <v>22050110</v>
      </c>
      <c r="B111" s="7" t="s">
        <v>546</v>
      </c>
      <c r="C111" s="10">
        <f>'CHAIR OVERHEAD COST F.xi'!C92+'SLT OVERHEAD COST F.xi'!C92+'COUNCIL OVERHEAD COST F.xi'!C92+'PMD OVERHEAD COST F.xi'!C92+'AGRIC OVERHEAD COST F.xi'!C100+'FINANCE OVERHEAD COST F.xi'!C93+'WORKS OVERHEAD COST F.xi'!C92+'ESD OVERHEAD COST F.xi'!C98+'PHC OVERHEAD COST F.xi'!C96+'WATSAN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F.xi'!D100+'FINANCE OVERHEAD COST F.xi'!D93+'WORKS OVERHEAD COST F.xi'!D92+'ESD OVERHEAD COST F.xi'!D98+'PHC OVERHEAD COST F.xi'!D96+'WATSAN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F.xi'!E100+'FINANCE OVERHEAD COST F.xi'!E93+'WORKS OVERHEAD COST F.xi'!E92+'ESD OVERHEAD COST F.xi'!E98+'PHC OVERHEAD COST F.xi'!E96+'WATSAN OVERHEAD COST F.xi'!E92+'TRADITIONAL OVERHEAD COST F.xi'!E92</f>
        <v>0</v>
      </c>
    </row>
    <row r="112" spans="1:5" x14ac:dyDescent="0.3">
      <c r="A112" s="4">
        <v>2206</v>
      </c>
      <c r="B112" s="5" t="s">
        <v>534</v>
      </c>
      <c r="C112" s="12">
        <f>C113+C115</f>
        <v>0</v>
      </c>
      <c r="D112" s="12">
        <f>D113+D115</f>
        <v>0</v>
      </c>
      <c r="E112" s="12">
        <f>E113+E115</f>
        <v>0</v>
      </c>
    </row>
    <row r="113" spans="1:5" x14ac:dyDescent="0.3">
      <c r="A113" s="4">
        <v>220603</v>
      </c>
      <c r="B113" s="5" t="s">
        <v>547</v>
      </c>
      <c r="C113" s="12">
        <f>C114</f>
        <v>0</v>
      </c>
      <c r="D113" s="12">
        <f>D114</f>
        <v>0</v>
      </c>
      <c r="E113" s="12">
        <f>E114</f>
        <v>0</v>
      </c>
    </row>
    <row r="114" spans="1:5" ht="30" x14ac:dyDescent="0.3">
      <c r="A114" s="6">
        <v>22060301</v>
      </c>
      <c r="B114" s="7" t="s">
        <v>548</v>
      </c>
      <c r="C114" s="10">
        <f>'CHAIR OVERHEAD COST F.xi'!C95+'SLT OVERHEAD COST F.xi'!C95+'COUNCIL OVERHEAD COST F.xi'!C95+'PMD OVERHEAD COST F.xi'!C95+'AGRIC OVERHEAD COST F.xi'!C103+'FINANCE OVERHEAD COST F.xi'!C96+'WORKS OVERHEAD COST F.xi'!C95+'ESD OVERHEAD COST F.xi'!C101+'PHC OVERHEAD COST F.xi'!C99+'WATSAN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F.xi'!D103+'FINANCE OVERHEAD COST F.xi'!D96+'WORKS OVERHEAD COST F.xi'!D95+'ESD OVERHEAD COST F.xi'!D101+'PHC OVERHEAD COST F.xi'!D99+'WATSAN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F.xi'!E103+'FINANCE OVERHEAD COST F.xi'!E96+'WORKS OVERHEAD COST F.xi'!E95+'ESD OVERHEAD COST F.xi'!E101+'PHC OVERHEAD COST F.xi'!E99+'WATSAN OVERHEAD COST F.xi'!E95+'TRADITIONAL OVERHEAD COST F.xi'!E95</f>
        <v>0</v>
      </c>
    </row>
    <row r="115" spans="1:5" x14ac:dyDescent="0.3">
      <c r="A115" s="4">
        <v>220604</v>
      </c>
      <c r="B115" s="5" t="s">
        <v>549</v>
      </c>
      <c r="C115" s="12">
        <f>SUM(C116:C117)</f>
        <v>0</v>
      </c>
      <c r="D115" s="12">
        <f>SUM(D116:D117)</f>
        <v>0</v>
      </c>
      <c r="E115" s="12">
        <f>SUM(E116:E117)</f>
        <v>0</v>
      </c>
    </row>
    <row r="116" spans="1:5" ht="30" x14ac:dyDescent="0.3">
      <c r="A116" s="6">
        <v>22060401</v>
      </c>
      <c r="B116" s="7" t="s">
        <v>550</v>
      </c>
      <c r="C116" s="10">
        <f>'CHAIR OVERHEAD COST F.xi'!C97+'SLT OVERHEAD COST F.xi'!C97+'COUNCIL OVERHEAD COST F.xi'!C97+'PMD OVERHEAD COST F.xi'!C97+'AGRIC OVERHEAD COST F.xi'!C105+'FINANCE OVERHEAD COST F.xi'!C98+'WORKS OVERHEAD COST F.xi'!C97+'ESD OVERHEAD COST F.xi'!C103+'PHC OVERHEAD COST F.xi'!C101+'WATSAN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F.xi'!D105+'FINANCE OVERHEAD COST F.xi'!D98+'WORKS OVERHEAD COST F.xi'!D97+'ESD OVERHEAD COST F.xi'!D103+'PHC OVERHEAD COST F.xi'!D101+'WATSAN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F.xi'!E105+'FINANCE OVERHEAD COST F.xi'!E98+'WORKS OVERHEAD COST F.xi'!E97+'ESD OVERHEAD COST F.xi'!E103+'PHC OVERHEAD COST F.xi'!E101+'WATSAN OVERHEAD COST F.xi'!E97+'TRADITIONAL OVERHEAD COST F.xi'!E97</f>
        <v>0</v>
      </c>
    </row>
    <row r="117" spans="1:5" hidden="1" x14ac:dyDescent="0.3">
      <c r="A117" s="6"/>
      <c r="B117" s="7"/>
      <c r="C117" s="10"/>
      <c r="D117" s="10"/>
      <c r="E117" s="10"/>
    </row>
    <row r="118" spans="1:5" x14ac:dyDescent="0.3">
      <c r="A118" s="4">
        <v>3</v>
      </c>
      <c r="B118" s="5" t="s">
        <v>237</v>
      </c>
      <c r="C118" s="11">
        <f>C119+C161+C171</f>
        <v>4379585787</v>
      </c>
      <c r="D118" s="11">
        <f>D119+D161+D171</f>
        <v>1673775006</v>
      </c>
      <c r="E118" s="11">
        <f>E119+E161+E171</f>
        <v>4901335178</v>
      </c>
    </row>
    <row r="119" spans="1:5" x14ac:dyDescent="0.3">
      <c r="A119" s="4">
        <v>32</v>
      </c>
      <c r="B119" s="5" t="s">
        <v>238</v>
      </c>
      <c r="C119" s="11">
        <f>C120</f>
        <v>4375585787</v>
      </c>
      <c r="D119" s="11">
        <f>D120</f>
        <v>1671975006</v>
      </c>
      <c r="E119" s="11">
        <f>E120</f>
        <v>4898135178</v>
      </c>
    </row>
    <row r="120" spans="1:5" ht="30" x14ac:dyDescent="0.3">
      <c r="A120" s="4">
        <v>3201</v>
      </c>
      <c r="B120" s="5" t="s">
        <v>239</v>
      </c>
      <c r="C120" s="11">
        <f>C121+C125+C138+C141+C143+C147+C151+C156</f>
        <v>4375585787</v>
      </c>
      <c r="D120" s="11">
        <f>D121+D125+D138+D141+D143+D147+D151+D156</f>
        <v>1671975006</v>
      </c>
      <c r="E120" s="11">
        <f>E121+E125+E138+E141+E143+E147+E151+E156</f>
        <v>4898135178</v>
      </c>
    </row>
    <row r="121" spans="1:5" x14ac:dyDescent="0.3">
      <c r="A121" s="4">
        <v>320101</v>
      </c>
      <c r="B121" s="5" t="s">
        <v>240</v>
      </c>
      <c r="C121" s="11">
        <f>'SUMMARY OF CAPITAL EXP F.viii'!C5</f>
        <v>1941036181</v>
      </c>
      <c r="D121" s="11">
        <f>'SUMMARY OF CAPITAL EXP F.viii'!D5</f>
        <v>657858222</v>
      </c>
      <c r="E121" s="11">
        <f>'SUMMARY OF CAPITAL EXP F.viii'!E5</f>
        <v>1323000000</v>
      </c>
    </row>
    <row r="122" spans="1:5" hidden="1" x14ac:dyDescent="0.3">
      <c r="A122" s="6">
        <v>32010101</v>
      </c>
      <c r="B122" s="7" t="s">
        <v>241</v>
      </c>
      <c r="C122" s="10"/>
      <c r="D122" s="10"/>
      <c r="E122" s="10"/>
    </row>
    <row r="123" spans="1:5" hidden="1" x14ac:dyDescent="0.3">
      <c r="A123" s="6">
        <v>32010102</v>
      </c>
      <c r="B123" s="7" t="s">
        <v>242</v>
      </c>
      <c r="C123" s="10"/>
      <c r="D123" s="10"/>
      <c r="E123" s="10"/>
    </row>
    <row r="124" spans="1:5" hidden="1" x14ac:dyDescent="0.3">
      <c r="A124" s="6">
        <v>32010104</v>
      </c>
      <c r="B124" s="7" t="s">
        <v>243</v>
      </c>
      <c r="C124" s="10"/>
      <c r="D124" s="10"/>
      <c r="E124" s="10"/>
    </row>
    <row r="125" spans="1:5" x14ac:dyDescent="0.3">
      <c r="A125" s="4">
        <v>320102</v>
      </c>
      <c r="B125" s="5" t="s">
        <v>244</v>
      </c>
      <c r="C125" s="11">
        <f>'SUMMARY OF CAPITAL EXP F.viii'!C6</f>
        <v>1258415440</v>
      </c>
      <c r="D125" s="11">
        <f>'SUMMARY OF CAPITAL EXP F.viii'!D6</f>
        <v>554560710</v>
      </c>
      <c r="E125" s="11">
        <f>'SUMMARY OF CAPITAL EXP F.viii'!E6</f>
        <v>3020635178</v>
      </c>
    </row>
    <row r="126" spans="1:5" hidden="1" x14ac:dyDescent="0.3">
      <c r="A126" s="6">
        <v>32010202</v>
      </c>
      <c r="B126" s="7" t="s">
        <v>245</v>
      </c>
      <c r="C126" s="10"/>
      <c r="D126" s="10"/>
      <c r="E126" s="10"/>
    </row>
    <row r="127" spans="1:5" hidden="1" x14ac:dyDescent="0.3">
      <c r="A127" s="6">
        <v>32010205</v>
      </c>
      <c r="B127" s="7" t="s">
        <v>246</v>
      </c>
      <c r="C127" s="10"/>
      <c r="D127" s="10"/>
      <c r="E127" s="10"/>
    </row>
    <row r="128" spans="1:5" hidden="1" x14ac:dyDescent="0.3">
      <c r="A128" s="6">
        <v>32010206</v>
      </c>
      <c r="B128" s="7" t="s">
        <v>247</v>
      </c>
      <c r="C128" s="10"/>
      <c r="D128" s="10"/>
      <c r="E128" s="10"/>
    </row>
    <row r="129" spans="1:5" hidden="1" x14ac:dyDescent="0.3">
      <c r="A129" s="6">
        <v>32010207</v>
      </c>
      <c r="B129" s="7" t="s">
        <v>248</v>
      </c>
      <c r="C129" s="10"/>
      <c r="D129" s="10"/>
      <c r="E129" s="10"/>
    </row>
    <row r="130" spans="1:5" hidden="1" x14ac:dyDescent="0.3">
      <c r="A130" s="6">
        <v>32010208</v>
      </c>
      <c r="B130" s="7" t="s">
        <v>249</v>
      </c>
      <c r="C130" s="10"/>
      <c r="D130" s="10"/>
      <c r="E130" s="10"/>
    </row>
    <row r="131" spans="1:5" hidden="1" x14ac:dyDescent="0.3">
      <c r="A131" s="6">
        <v>32010209</v>
      </c>
      <c r="B131" s="7" t="s">
        <v>250</v>
      </c>
      <c r="C131" s="10"/>
      <c r="D131" s="10"/>
      <c r="E131" s="10"/>
    </row>
    <row r="132" spans="1:5" hidden="1" x14ac:dyDescent="0.3">
      <c r="A132" s="6">
        <v>32010210</v>
      </c>
      <c r="B132" s="7" t="s">
        <v>251</v>
      </c>
      <c r="C132" s="10"/>
      <c r="D132" s="10"/>
      <c r="E132" s="10"/>
    </row>
    <row r="133" spans="1:5" ht="30" hidden="1" x14ac:dyDescent="0.3">
      <c r="A133" s="6">
        <v>32010211</v>
      </c>
      <c r="B133" s="7" t="s">
        <v>252</v>
      </c>
      <c r="C133" s="10"/>
      <c r="D133" s="10"/>
      <c r="E133" s="10"/>
    </row>
    <row r="134" spans="1:5" hidden="1" x14ac:dyDescent="0.3">
      <c r="A134" s="6">
        <v>32010212</v>
      </c>
      <c r="B134" s="7" t="s">
        <v>253</v>
      </c>
      <c r="C134" s="10"/>
      <c r="D134" s="10"/>
      <c r="E134" s="10"/>
    </row>
    <row r="135" spans="1:5" hidden="1" x14ac:dyDescent="0.3">
      <c r="A135" s="6">
        <v>32010213</v>
      </c>
      <c r="B135" s="7" t="s">
        <v>254</v>
      </c>
      <c r="C135" s="10"/>
      <c r="D135" s="10"/>
      <c r="E135" s="10"/>
    </row>
    <row r="136" spans="1:5" hidden="1" x14ac:dyDescent="0.3">
      <c r="A136" s="6">
        <v>32010214</v>
      </c>
      <c r="B136" s="7" t="s">
        <v>255</v>
      </c>
      <c r="C136" s="10"/>
      <c r="D136" s="10"/>
      <c r="E136" s="10"/>
    </row>
    <row r="137" spans="1:5" hidden="1" x14ac:dyDescent="0.3">
      <c r="A137" s="6">
        <v>32010215</v>
      </c>
      <c r="B137" s="7" t="s">
        <v>256</v>
      </c>
      <c r="C137" s="10"/>
      <c r="D137" s="10"/>
      <c r="E137" s="10"/>
    </row>
    <row r="138" spans="1:5" x14ac:dyDescent="0.3">
      <c r="A138" s="4">
        <v>320103</v>
      </c>
      <c r="B138" s="5" t="s">
        <v>257</v>
      </c>
      <c r="C138" s="11">
        <f>'SUMMARY OF CAPITAL EXP F.viii'!C7</f>
        <v>284000000</v>
      </c>
      <c r="D138" s="11">
        <f>'SUMMARY OF CAPITAL EXP F.viii'!D7</f>
        <v>55300565</v>
      </c>
      <c r="E138" s="11">
        <f>'SUMMARY OF CAPITAL EXP F.viii'!E7</f>
        <v>24000000</v>
      </c>
    </row>
    <row r="139" spans="1:5" hidden="1" x14ac:dyDescent="0.3">
      <c r="A139" s="6">
        <v>32010304</v>
      </c>
      <c r="B139" s="7" t="s">
        <v>258</v>
      </c>
      <c r="C139" s="10"/>
      <c r="D139" s="10"/>
      <c r="E139" s="10"/>
    </row>
    <row r="140" spans="1:5" hidden="1" x14ac:dyDescent="0.3">
      <c r="A140" s="6">
        <v>32010305</v>
      </c>
      <c r="B140" s="7" t="s">
        <v>259</v>
      </c>
      <c r="C140" s="10"/>
      <c r="D140" s="10"/>
      <c r="E140" s="10"/>
    </row>
    <row r="141" spans="1:5" x14ac:dyDescent="0.3">
      <c r="A141" s="4">
        <v>320104</v>
      </c>
      <c r="B141" s="5" t="s">
        <v>260</v>
      </c>
      <c r="C141" s="11">
        <f>'SUMMARY OF CAPITAL EXP F.viii'!C8</f>
        <v>525758195</v>
      </c>
      <c r="D141" s="11">
        <f>'SUMMARY OF CAPITAL EXP F.viii'!D8</f>
        <v>349198622</v>
      </c>
      <c r="E141" s="11">
        <f>'SUMMARY OF CAPITAL EXP F.viii'!E8</f>
        <v>235000000</v>
      </c>
    </row>
    <row r="142" spans="1:5" hidden="1" x14ac:dyDescent="0.3">
      <c r="A142" s="6">
        <v>32010405</v>
      </c>
      <c r="B142" s="7" t="s">
        <v>261</v>
      </c>
      <c r="C142" s="10"/>
      <c r="D142" s="10"/>
      <c r="E142" s="10"/>
    </row>
    <row r="143" spans="1:5" x14ac:dyDescent="0.3">
      <c r="A143" s="4">
        <v>320105</v>
      </c>
      <c r="B143" s="5" t="s">
        <v>262</v>
      </c>
      <c r="C143" s="11">
        <f>'SUMMARY OF CAPITAL EXP F.viii'!C9</f>
        <v>198875971</v>
      </c>
      <c r="D143" s="11">
        <f>'SUMMARY OF CAPITAL EXP F.viii'!D9</f>
        <v>30048000</v>
      </c>
      <c r="E143" s="11">
        <f>'SUMMARY OF CAPITAL EXP F.viii'!E9</f>
        <v>69000000</v>
      </c>
    </row>
    <row r="144" spans="1:5" hidden="1" x14ac:dyDescent="0.3">
      <c r="A144" s="6">
        <v>32010501</v>
      </c>
      <c r="B144" s="7" t="s">
        <v>263</v>
      </c>
      <c r="C144" s="10"/>
      <c r="D144" s="10"/>
      <c r="E144" s="10"/>
    </row>
    <row r="145" spans="1:5" hidden="1" x14ac:dyDescent="0.3">
      <c r="A145" s="6">
        <v>32010502</v>
      </c>
      <c r="B145" s="7" t="s">
        <v>264</v>
      </c>
      <c r="C145" s="10"/>
      <c r="D145" s="10"/>
      <c r="E145" s="10"/>
    </row>
    <row r="146" spans="1:5" hidden="1" x14ac:dyDescent="0.3">
      <c r="A146" s="6">
        <v>32010555</v>
      </c>
      <c r="B146" s="7" t="s">
        <v>265</v>
      </c>
      <c r="C146" s="10"/>
      <c r="D146" s="10"/>
      <c r="E146" s="10"/>
    </row>
    <row r="147" spans="1:5" x14ac:dyDescent="0.3">
      <c r="A147" s="4">
        <v>320106</v>
      </c>
      <c r="B147" s="5" t="s">
        <v>266</v>
      </c>
      <c r="C147" s="11">
        <f>'SUMMARY OF CAPITAL EXP F.viii'!C10</f>
        <v>140000000</v>
      </c>
      <c r="D147" s="11">
        <f>'SUMMARY OF CAPITAL EXP F.viii'!D10</f>
        <v>25008887</v>
      </c>
      <c r="E147" s="11">
        <f>'SUMMARY OF CAPITAL EXP F.viii'!E10</f>
        <v>50000000</v>
      </c>
    </row>
    <row r="148" spans="1:5" hidden="1" x14ac:dyDescent="0.3">
      <c r="A148" s="6">
        <v>32010601</v>
      </c>
      <c r="B148" s="7" t="s">
        <v>267</v>
      </c>
      <c r="C148" s="10"/>
      <c r="D148" s="10"/>
      <c r="E148" s="10"/>
    </row>
    <row r="149" spans="1:5" hidden="1" x14ac:dyDescent="0.3">
      <c r="A149" s="6">
        <v>32010602</v>
      </c>
      <c r="B149" s="7" t="s">
        <v>268</v>
      </c>
      <c r="C149" s="10"/>
      <c r="D149" s="10"/>
      <c r="E149" s="10"/>
    </row>
    <row r="150" spans="1:5" hidden="1" x14ac:dyDescent="0.3">
      <c r="A150" s="6">
        <v>32010603</v>
      </c>
      <c r="B150" s="7" t="s">
        <v>269</v>
      </c>
      <c r="C150" s="10"/>
      <c r="D150" s="10"/>
      <c r="E150" s="10"/>
    </row>
    <row r="151" spans="1:5" x14ac:dyDescent="0.3">
      <c r="A151" s="4">
        <v>320109</v>
      </c>
      <c r="B151" s="5" t="s">
        <v>270</v>
      </c>
      <c r="C151" s="11">
        <f>'SUMMARY OF CAPITAL EXP F.viii'!C11</f>
        <v>27500000</v>
      </c>
      <c r="D151" s="11">
        <f>'SUMMARY OF CAPITAL EXP F.viii'!D11</f>
        <v>0</v>
      </c>
      <c r="E151" s="11">
        <f>'SUMMARY OF CAPITAL EXP F.viii'!E11</f>
        <v>26500000</v>
      </c>
    </row>
    <row r="152" spans="1:5" hidden="1" x14ac:dyDescent="0.3">
      <c r="A152" s="6">
        <v>32010903</v>
      </c>
      <c r="B152" s="7" t="s">
        <v>271</v>
      </c>
      <c r="C152" s="10"/>
      <c r="D152" s="10"/>
      <c r="E152" s="10"/>
    </row>
    <row r="153" spans="1:5" hidden="1" x14ac:dyDescent="0.3">
      <c r="A153" s="6">
        <v>32010904</v>
      </c>
      <c r="B153" s="7" t="s">
        <v>272</v>
      </c>
      <c r="C153" s="10"/>
      <c r="D153" s="10"/>
      <c r="E153" s="10"/>
    </row>
    <row r="154" spans="1:5" hidden="1" x14ac:dyDescent="0.3">
      <c r="A154" s="6">
        <v>32010935</v>
      </c>
      <c r="B154" s="7" t="s">
        <v>273</v>
      </c>
      <c r="C154" s="10"/>
      <c r="D154" s="10"/>
      <c r="E154" s="10"/>
    </row>
    <row r="155" spans="1:5" hidden="1" x14ac:dyDescent="0.3">
      <c r="A155" s="6">
        <v>32010936</v>
      </c>
      <c r="B155" s="7" t="s">
        <v>274</v>
      </c>
      <c r="C155" s="10"/>
      <c r="D155" s="10"/>
      <c r="E155" s="10"/>
    </row>
    <row r="156" spans="1:5" x14ac:dyDescent="0.3">
      <c r="A156" s="4">
        <v>3202</v>
      </c>
      <c r="B156" s="5" t="s">
        <v>275</v>
      </c>
      <c r="C156" s="11">
        <f>C157</f>
        <v>0</v>
      </c>
      <c r="D156" s="11">
        <f>D157</f>
        <v>0</v>
      </c>
      <c r="E156" s="11">
        <f>E157</f>
        <v>150000000</v>
      </c>
    </row>
    <row r="157" spans="1:5" x14ac:dyDescent="0.3">
      <c r="A157" s="4">
        <v>320201</v>
      </c>
      <c r="B157" s="5" t="s">
        <v>276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150000000</v>
      </c>
    </row>
    <row r="158" spans="1:5" ht="30" hidden="1" x14ac:dyDescent="0.3">
      <c r="A158" s="6">
        <v>32020101</v>
      </c>
      <c r="B158" s="7" t="s">
        <v>277</v>
      </c>
      <c r="C158" s="10"/>
      <c r="D158" s="10"/>
      <c r="E158" s="10"/>
    </row>
    <row r="159" spans="1:5" ht="30" hidden="1" x14ac:dyDescent="0.3">
      <c r="A159" s="6">
        <v>32020102</v>
      </c>
      <c r="B159" s="7" t="s">
        <v>278</v>
      </c>
      <c r="C159" s="10"/>
      <c r="D159" s="10"/>
      <c r="E159" s="10"/>
    </row>
    <row r="160" spans="1:5" ht="30" hidden="1" x14ac:dyDescent="0.3">
      <c r="A160" s="6">
        <v>32020104</v>
      </c>
      <c r="B160" s="7" t="s">
        <v>279</v>
      </c>
      <c r="C160" s="10"/>
      <c r="D160" s="10"/>
      <c r="E160" s="10"/>
    </row>
    <row r="161" spans="1:5" x14ac:dyDescent="0.3">
      <c r="A161" s="4">
        <v>3203</v>
      </c>
      <c r="B161" s="5" t="s">
        <v>280</v>
      </c>
      <c r="C161" s="11">
        <f>C162</f>
        <v>4000000</v>
      </c>
      <c r="D161" s="11">
        <f>D162</f>
        <v>1800000</v>
      </c>
      <c r="E161" s="11">
        <f>E162</f>
        <v>3200000</v>
      </c>
    </row>
    <row r="162" spans="1:5" x14ac:dyDescent="0.3">
      <c r="A162" s="4">
        <v>320301</v>
      </c>
      <c r="B162" s="5" t="s">
        <v>280</v>
      </c>
      <c r="C162" s="11">
        <f>'SUMMARY OF CAPITAL EXP F.viii'!C13</f>
        <v>4000000</v>
      </c>
      <c r="D162" s="11">
        <f>'SUMMARY OF CAPITAL EXP F.viii'!D13</f>
        <v>1800000</v>
      </c>
      <c r="E162" s="11">
        <f>'SUMMARY OF CAPITAL EXP F.viii'!E13</f>
        <v>3200000</v>
      </c>
    </row>
    <row r="163" spans="1:5" hidden="1" x14ac:dyDescent="0.3">
      <c r="A163" s="6">
        <v>32030101</v>
      </c>
      <c r="B163" s="7" t="s">
        <v>281</v>
      </c>
      <c r="C163" s="10"/>
      <c r="D163" s="10"/>
      <c r="E163" s="10"/>
    </row>
    <row r="164" spans="1:5" hidden="1" x14ac:dyDescent="0.3">
      <c r="A164" s="6">
        <v>32030102</v>
      </c>
      <c r="B164" s="7" t="s">
        <v>282</v>
      </c>
      <c r="C164" s="10"/>
      <c r="D164" s="10"/>
      <c r="E164" s="10"/>
    </row>
    <row r="165" spans="1:5" hidden="1" x14ac:dyDescent="0.3">
      <c r="A165" s="6">
        <v>32030104</v>
      </c>
      <c r="B165" s="7" t="s">
        <v>283</v>
      </c>
      <c r="C165" s="10"/>
      <c r="D165" s="10"/>
      <c r="E165" s="10"/>
    </row>
    <row r="166" spans="1:5" hidden="1" x14ac:dyDescent="0.3">
      <c r="A166" s="6">
        <v>32030105</v>
      </c>
      <c r="B166" s="7" t="s">
        <v>284</v>
      </c>
      <c r="C166" s="10"/>
      <c r="D166" s="10"/>
      <c r="E166" s="10"/>
    </row>
    <row r="167" spans="1:5" hidden="1" x14ac:dyDescent="0.3">
      <c r="A167" s="6">
        <v>32030109</v>
      </c>
      <c r="B167" s="7" t="s">
        <v>285</v>
      </c>
      <c r="C167" s="10"/>
      <c r="D167" s="10"/>
      <c r="E167" s="10"/>
    </row>
    <row r="168" spans="1:5" hidden="1" x14ac:dyDescent="0.3">
      <c r="A168" s="6">
        <v>32030110</v>
      </c>
      <c r="B168" s="7" t="s">
        <v>286</v>
      </c>
      <c r="C168" s="10"/>
      <c r="D168" s="10"/>
      <c r="E168" s="10"/>
    </row>
    <row r="169" spans="1:5" hidden="1" x14ac:dyDescent="0.3">
      <c r="A169" s="6">
        <v>32030150</v>
      </c>
      <c r="B169" s="7" t="s">
        <v>287</v>
      </c>
      <c r="C169" s="10"/>
      <c r="D169" s="10"/>
      <c r="E169" s="10"/>
    </row>
    <row r="170" spans="1:5" hidden="1" x14ac:dyDescent="0.3">
      <c r="A170" s="6">
        <v>32030151</v>
      </c>
      <c r="B170" s="7" t="s">
        <v>288</v>
      </c>
      <c r="C170" s="10"/>
      <c r="D170" s="10"/>
      <c r="E170" s="10"/>
    </row>
    <row r="171" spans="1:5" x14ac:dyDescent="0.3">
      <c r="A171" s="4">
        <v>32011000</v>
      </c>
      <c r="B171" s="5" t="s">
        <v>551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3">
      <c r="A172" s="5"/>
      <c r="B172" s="5"/>
      <c r="C172" s="10"/>
      <c r="D172" s="10"/>
      <c r="E172" s="10"/>
    </row>
    <row r="173" spans="1:5" hidden="1" x14ac:dyDescent="0.3">
      <c r="A173" s="5"/>
      <c r="B173" s="5"/>
      <c r="C173" s="10"/>
      <c r="D173" s="10"/>
      <c r="E173" s="10"/>
    </row>
    <row r="174" spans="1:5" hidden="1" x14ac:dyDescent="0.3"/>
    <row r="175" spans="1:5" hidden="1" x14ac:dyDescent="0.3"/>
    <row r="176" spans="1: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QAfOxuf73PBjMd0GxFOoRjupQrKWzJ9KW/T3FkSswXEqV9BcdFvTc+AAGsF4LHd5aNOdFvBFKNDzoCOVeFy0w==" saltValue="ECZinAftfN2Jva6dmmEhL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8" orientation="landscape" r:id="rId1"/>
  <headerFooter>
    <oddFooter>&amp;C&amp;P</oddFooter>
  </headerFooter>
  <rowBreaks count="1" manualBreakCount="1"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topLeftCell="B5" zoomScale="90" zoomScaleNormal="75" zoomScaleSheetLayoutView="90" workbookViewId="0">
      <selection sqref="A1:G1"/>
    </sheetView>
  </sheetViews>
  <sheetFormatPr defaultColWidth="8.81640625" defaultRowHeight="15" x14ac:dyDescent="0.3"/>
  <cols>
    <col min="1" max="1" width="17.81640625" style="1" customWidth="1"/>
    <col min="2" max="2" width="29.26953125" style="1" customWidth="1"/>
    <col min="3" max="5" width="29.7265625" style="1" bestFit="1" customWidth="1"/>
    <col min="6" max="6" width="28" style="1" bestFit="1" customWidth="1"/>
    <col min="7" max="7" width="29.7265625" style="1" bestFit="1" customWidth="1"/>
    <col min="8" max="16384" width="8.81640625" style="1"/>
  </cols>
  <sheetData>
    <row r="1" spans="1:7" x14ac:dyDescent="0.3">
      <c r="A1" s="72" t="s">
        <v>477</v>
      </c>
      <c r="B1" s="72"/>
      <c r="C1" s="72"/>
      <c r="D1" s="72"/>
      <c r="E1" s="72"/>
      <c r="F1" s="72"/>
      <c r="G1" s="72"/>
    </row>
    <row r="2" spans="1:7" x14ac:dyDescent="0.3">
      <c r="A2" s="73" t="s">
        <v>795</v>
      </c>
      <c r="B2" s="73"/>
      <c r="C2" s="73"/>
      <c r="D2" s="73"/>
      <c r="E2" s="73"/>
      <c r="F2" s="73"/>
      <c r="G2" s="73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464</v>
      </c>
      <c r="B4" s="54" t="s">
        <v>465</v>
      </c>
      <c r="C4" s="55" t="s">
        <v>472</v>
      </c>
      <c r="D4" s="55" t="s">
        <v>473</v>
      </c>
      <c r="E4" s="55" t="s">
        <v>474</v>
      </c>
      <c r="F4" s="55" t="s">
        <v>475</v>
      </c>
      <c r="G4" s="55" t="s">
        <v>476</v>
      </c>
    </row>
    <row r="5" spans="1:7" ht="17.5" x14ac:dyDescent="0.3">
      <c r="A5" s="26" t="s">
        <v>528</v>
      </c>
      <c r="B5" s="17" t="s">
        <v>466</v>
      </c>
      <c r="C5" s="33">
        <f>'CHAIR PERSONNEL COST F.x'!E7+'SLT PERSONNEL COST F.x'!E7+'COUNCIL PERSONNEL COST F.x'!E7+'PMD PERSONNEL COST F.x'!E7</f>
        <v>129684266</v>
      </c>
      <c r="D5" s="33">
        <f>'CHAIR OVERHEAD COST F.xi'!E7+'SLT OVERHEAD COST F.xi'!E7+'COUNCIL OVERHEAD COST F.xi'!E7+'PMD OVERHEAD COST F.xi'!E7</f>
        <v>374700000</v>
      </c>
      <c r="E5" s="33">
        <f>C5+D5</f>
        <v>504384266</v>
      </c>
      <c r="F5" s="33">
        <f>'PMD CAPITAL EXP F.xii'!F6</f>
        <v>682000000</v>
      </c>
      <c r="G5" s="33">
        <f>E5+F5</f>
        <v>1186384266</v>
      </c>
    </row>
    <row r="6" spans="1:7" ht="17.5" x14ac:dyDescent="0.3">
      <c r="A6" s="26" t="s">
        <v>529</v>
      </c>
      <c r="B6" s="17" t="s">
        <v>467</v>
      </c>
      <c r="C6" s="34">
        <f>'AGRIC PERSONNEL COST F.x'!E7+'FINANCE PERSONNEL COST F.x'!E7+'WORKS PERSONNEL COST F.x'!E7</f>
        <v>702483538</v>
      </c>
      <c r="D6" s="34">
        <f>'AGRIC OVERHEAD COST F.xi'!E7+'FINANCE OVERHEAD COST F.xi'!E7+'WORKS OVERHEAD COST F.xi'!E7</f>
        <v>968108793</v>
      </c>
      <c r="E6" s="34">
        <f>C6+D6</f>
        <v>1670592331</v>
      </c>
      <c r="F6" s="34">
        <f>'AGRIC CAPITAL EXP F.xii'!F6+'FINANCE CAPITAL EXP F.xii'!F6+'WORKS CAPITAL EXP F.xii'!F6</f>
        <v>2973335178</v>
      </c>
      <c r="G6" s="33">
        <f>E6+F6</f>
        <v>4643927509</v>
      </c>
    </row>
    <row r="7" spans="1:7" ht="17.5" x14ac:dyDescent="0.3">
      <c r="A7" s="26" t="s">
        <v>530</v>
      </c>
      <c r="B7" s="17" t="s">
        <v>468</v>
      </c>
      <c r="C7" s="34">
        <v>0</v>
      </c>
      <c r="D7" s="34">
        <v>0</v>
      </c>
      <c r="E7" s="34">
        <f>C7+D7</f>
        <v>0</v>
      </c>
      <c r="F7" s="34">
        <v>0</v>
      </c>
      <c r="G7" s="33">
        <f>E7+F7</f>
        <v>0</v>
      </c>
    </row>
    <row r="8" spans="1:7" ht="17.5" x14ac:dyDescent="0.3">
      <c r="A8" s="26" t="s">
        <v>531</v>
      </c>
      <c r="B8" s="17" t="s">
        <v>469</v>
      </c>
      <c r="C8" s="34">
        <v>0</v>
      </c>
      <c r="D8" s="34">
        <v>0</v>
      </c>
      <c r="E8" s="34">
        <f>C8+D8</f>
        <v>0</v>
      </c>
      <c r="F8" s="34">
        <v>0</v>
      </c>
      <c r="G8" s="33">
        <f>E8+F8</f>
        <v>0</v>
      </c>
    </row>
    <row r="9" spans="1:7" ht="17.5" x14ac:dyDescent="0.3">
      <c r="A9" s="26" t="s">
        <v>532</v>
      </c>
      <c r="B9" s="17" t="s">
        <v>470</v>
      </c>
      <c r="C9" s="34">
        <f>'ESD PERSONNEL COST F.x'!E7+'PHC PERSONNEL COST F.x'!E7+'WATSAN PERSONNEL COST F.x'!E7+'TRADITIONAL PERSONNEL COST F.x'!E7</f>
        <v>1645665587</v>
      </c>
      <c r="D9" s="34">
        <f>'ESD OVERHEAD COST F.xi'!E7+'PHC OVERHEAD COST F.xi'!E7+'WATSAN OVERHEAD COST F.xi'!E7+'TRADITIONAL OVERHEAD COST F.xi'!E7</f>
        <v>445700000</v>
      </c>
      <c r="E9" s="34">
        <f>C9+D9</f>
        <v>2091365587</v>
      </c>
      <c r="F9" s="34">
        <f>'ESD CAPITAL EXP F.xii'!F6+'PHC CAPITAL EXP F.xii'!F6+'WATSAN CAPITAL EXP F.xii'!F6</f>
        <v>1246000000</v>
      </c>
      <c r="G9" s="33">
        <f>E9+F9</f>
        <v>3337365587</v>
      </c>
    </row>
    <row r="10" spans="1:7" ht="17.5" x14ac:dyDescent="0.3">
      <c r="A10" s="19" t="s">
        <v>340</v>
      </c>
      <c r="B10" s="18" t="s">
        <v>340</v>
      </c>
      <c r="C10" s="34" t="s">
        <v>340</v>
      </c>
      <c r="D10" s="34" t="s">
        <v>340</v>
      </c>
      <c r="E10" s="34" t="s">
        <v>340</v>
      </c>
      <c r="F10" s="34" t="s">
        <v>340</v>
      </c>
      <c r="G10" s="34" t="s">
        <v>340</v>
      </c>
    </row>
    <row r="11" spans="1:7" ht="17.5" x14ac:dyDescent="0.3">
      <c r="A11" s="19" t="s">
        <v>340</v>
      </c>
      <c r="B11" s="18" t="s">
        <v>340</v>
      </c>
      <c r="C11" s="34" t="s">
        <v>340</v>
      </c>
      <c r="D11" s="34" t="s">
        <v>340</v>
      </c>
      <c r="E11" s="34" t="s">
        <v>340</v>
      </c>
      <c r="F11" s="34" t="s">
        <v>340</v>
      </c>
      <c r="G11" s="34" t="s">
        <v>340</v>
      </c>
    </row>
    <row r="12" spans="1:7" ht="17.5" x14ac:dyDescent="0.3">
      <c r="A12" s="19" t="s">
        <v>340</v>
      </c>
      <c r="B12" s="18" t="s">
        <v>340</v>
      </c>
      <c r="C12" s="34" t="s">
        <v>340</v>
      </c>
      <c r="D12" s="34" t="s">
        <v>340</v>
      </c>
      <c r="E12" s="34" t="s">
        <v>340</v>
      </c>
      <c r="F12" s="34" t="s">
        <v>340</v>
      </c>
      <c r="G12" s="34" t="s">
        <v>340</v>
      </c>
    </row>
    <row r="13" spans="1:7" ht="17.5" x14ac:dyDescent="0.3">
      <c r="A13" s="19" t="s">
        <v>340</v>
      </c>
      <c r="B13" s="18" t="s">
        <v>340</v>
      </c>
      <c r="C13" s="34" t="s">
        <v>340</v>
      </c>
      <c r="D13" s="34" t="s">
        <v>340</v>
      </c>
      <c r="E13" s="34" t="s">
        <v>340</v>
      </c>
      <c r="F13" s="34" t="s">
        <v>340</v>
      </c>
      <c r="G13" s="34" t="s">
        <v>340</v>
      </c>
    </row>
    <row r="14" spans="1:7" ht="17.5" x14ac:dyDescent="0.3">
      <c r="A14" s="19" t="s">
        <v>340</v>
      </c>
      <c r="B14" s="18" t="s">
        <v>340</v>
      </c>
      <c r="C14" s="34" t="s">
        <v>340</v>
      </c>
      <c r="D14" s="34" t="s">
        <v>340</v>
      </c>
      <c r="E14" s="34" t="s">
        <v>340</v>
      </c>
      <c r="F14" s="34" t="s">
        <v>340</v>
      </c>
      <c r="G14" s="34" t="s">
        <v>340</v>
      </c>
    </row>
    <row r="15" spans="1:7" ht="17.5" x14ac:dyDescent="0.3">
      <c r="A15" s="19" t="s">
        <v>340</v>
      </c>
      <c r="B15" s="18" t="s">
        <v>340</v>
      </c>
      <c r="C15" s="34" t="s">
        <v>340</v>
      </c>
      <c r="D15" s="34" t="s">
        <v>340</v>
      </c>
      <c r="E15" s="34" t="s">
        <v>340</v>
      </c>
      <c r="F15" s="34" t="s">
        <v>340</v>
      </c>
      <c r="G15" s="34" t="s">
        <v>340</v>
      </c>
    </row>
    <row r="16" spans="1:7" ht="17.5" x14ac:dyDescent="0.3">
      <c r="A16" s="19" t="s">
        <v>340</v>
      </c>
      <c r="B16" s="18" t="s">
        <v>340</v>
      </c>
      <c r="C16" s="34" t="s">
        <v>340</v>
      </c>
      <c r="D16" s="34" t="s">
        <v>340</v>
      </c>
      <c r="E16" s="34" t="s">
        <v>340</v>
      </c>
      <c r="F16" s="34" t="s">
        <v>340</v>
      </c>
      <c r="G16" s="34" t="s">
        <v>340</v>
      </c>
    </row>
    <row r="17" spans="1:7" ht="17.5" x14ac:dyDescent="0.3">
      <c r="A17" s="19" t="s">
        <v>340</v>
      </c>
      <c r="B17" s="18" t="s">
        <v>340</v>
      </c>
      <c r="C17" s="34" t="s">
        <v>340</v>
      </c>
      <c r="D17" s="34" t="s">
        <v>340</v>
      </c>
      <c r="E17" s="34" t="s">
        <v>340</v>
      </c>
      <c r="F17" s="34" t="s">
        <v>340</v>
      </c>
      <c r="G17" s="34" t="s">
        <v>340</v>
      </c>
    </row>
    <row r="18" spans="1:7" ht="17.5" x14ac:dyDescent="0.3">
      <c r="A18" s="19" t="s">
        <v>340</v>
      </c>
      <c r="B18" s="18" t="s">
        <v>340</v>
      </c>
      <c r="C18" s="34" t="s">
        <v>340</v>
      </c>
      <c r="D18" s="34" t="s">
        <v>340</v>
      </c>
      <c r="E18" s="34" t="s">
        <v>340</v>
      </c>
      <c r="F18" s="34" t="s">
        <v>340</v>
      </c>
      <c r="G18" s="34" t="s">
        <v>340</v>
      </c>
    </row>
    <row r="19" spans="1:7" ht="17.5" x14ac:dyDescent="0.3">
      <c r="A19" s="19" t="s">
        <v>340</v>
      </c>
      <c r="B19" s="18" t="s">
        <v>340</v>
      </c>
      <c r="C19" s="34" t="s">
        <v>340</v>
      </c>
      <c r="D19" s="34" t="s">
        <v>340</v>
      </c>
      <c r="E19" s="34" t="s">
        <v>340</v>
      </c>
      <c r="F19" s="34" t="s">
        <v>340</v>
      </c>
      <c r="G19" s="34" t="s">
        <v>340</v>
      </c>
    </row>
    <row r="20" spans="1:7" ht="17.5" x14ac:dyDescent="0.3">
      <c r="A20" s="19" t="s">
        <v>340</v>
      </c>
      <c r="B20" s="18" t="s">
        <v>340</v>
      </c>
      <c r="C20" s="34" t="s">
        <v>340</v>
      </c>
      <c r="D20" s="34" t="s">
        <v>340</v>
      </c>
      <c r="E20" s="34" t="s">
        <v>340</v>
      </c>
      <c r="F20" s="34" t="s">
        <v>340</v>
      </c>
      <c r="G20" s="34" t="s">
        <v>340</v>
      </c>
    </row>
    <row r="21" spans="1:7" ht="17.5" x14ac:dyDescent="0.3">
      <c r="A21" s="19" t="s">
        <v>340</v>
      </c>
      <c r="B21" s="18" t="s">
        <v>340</v>
      </c>
      <c r="C21" s="34" t="s">
        <v>340</v>
      </c>
      <c r="D21" s="34" t="s">
        <v>340</v>
      </c>
      <c r="E21" s="34" t="s">
        <v>340</v>
      </c>
      <c r="F21" s="34" t="s">
        <v>340</v>
      </c>
      <c r="G21" s="34" t="s">
        <v>340</v>
      </c>
    </row>
    <row r="22" spans="1:7" ht="17.5" x14ac:dyDescent="0.3">
      <c r="A22" s="19" t="s">
        <v>340</v>
      </c>
      <c r="B22" s="18" t="s">
        <v>340</v>
      </c>
      <c r="C22" s="34" t="s">
        <v>340</v>
      </c>
      <c r="D22" s="34" t="s">
        <v>340</v>
      </c>
      <c r="E22" s="34" t="s">
        <v>340</v>
      </c>
      <c r="F22" s="34" t="s">
        <v>340</v>
      </c>
      <c r="G22" s="34" t="s">
        <v>340</v>
      </c>
    </row>
    <row r="23" spans="1:7" ht="17.5" x14ac:dyDescent="0.3">
      <c r="A23" s="19" t="s">
        <v>340</v>
      </c>
      <c r="B23" s="18" t="s">
        <v>471</v>
      </c>
      <c r="C23" s="34">
        <f>SUM(C5:C22)</f>
        <v>2477833391</v>
      </c>
      <c r="D23" s="34">
        <f>SUM(D5:D22)</f>
        <v>1788508793</v>
      </c>
      <c r="E23" s="34">
        <f>SUM(E5:E22)</f>
        <v>4266342184</v>
      </c>
      <c r="F23" s="34">
        <f>SUM(F5:F22)</f>
        <v>4901335178</v>
      </c>
      <c r="G23" s="34">
        <f>SUM(G5:G22)</f>
        <v>9167677362</v>
      </c>
    </row>
    <row r="24" spans="1:7" hidden="1" x14ac:dyDescent="0.3"/>
    <row r="25" spans="1:7" hidden="1" x14ac:dyDescent="0.3"/>
    <row r="26" spans="1:7" hidden="1" x14ac:dyDescent="0.3"/>
    <row r="27" spans="1:7" hidden="1" x14ac:dyDescent="0.3"/>
    <row r="28" spans="1:7" hidden="1" x14ac:dyDescent="0.3"/>
    <row r="29" spans="1:7" hidden="1" x14ac:dyDescent="0.3"/>
    <row r="30" spans="1:7" hidden="1" x14ac:dyDescent="0.3"/>
    <row r="31" spans="1:7" hidden="1" x14ac:dyDescent="0.3"/>
    <row r="32" spans="1:7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RzPswxk1PpyRJtMV9zXxynoKn0flqL5ZRYrTjfkOCX+a22P2wHrVcfFvzSIod1zzbaK0owUFUU4TYh8nrzW48g==" saltValue="O4i/UFCb9UNImiYZ5sb8Zw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topLeftCell="A2" zoomScale="90" zoomScaleNormal="75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2" t="s">
        <v>340</v>
      </c>
      <c r="B1" s="72"/>
      <c r="C1" s="72"/>
      <c r="D1" s="72"/>
      <c r="E1" s="72"/>
    </row>
    <row r="2" spans="1:5" ht="39.65" customHeight="1" x14ac:dyDescent="0.3">
      <c r="A2" s="74" t="s">
        <v>796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592</v>
      </c>
      <c r="D4" s="50" t="s">
        <v>593</v>
      </c>
      <c r="E4" s="50" t="s">
        <v>594</v>
      </c>
    </row>
    <row r="5" spans="1:5" x14ac:dyDescent="0.3">
      <c r="A5" s="25" t="s">
        <v>514</v>
      </c>
      <c r="B5" s="21" t="s">
        <v>479</v>
      </c>
      <c r="C5" s="11">
        <f>'CHAIR PERSONNEL COST F.x'!C7+'CHAIR OVERHEAD COST F.xi'!C7</f>
        <v>464915075</v>
      </c>
      <c r="D5" s="11">
        <f>'CHAIR PERSONNEL COST F.x'!D7+'CHAIR OVERHEAD COST F.xi'!D7</f>
        <v>388100701</v>
      </c>
      <c r="E5" s="11">
        <f>'CHAIR PERSONNEL COST F.x'!E7+'CHAIR OVERHEAD COST F.xi'!E7</f>
        <v>170549334</v>
      </c>
    </row>
    <row r="6" spans="1:5" x14ac:dyDescent="0.3">
      <c r="A6" s="25" t="s">
        <v>515</v>
      </c>
      <c r="B6" s="21" t="s">
        <v>480</v>
      </c>
      <c r="C6" s="11">
        <f>'SLT PERSONNEL COST F.x'!C7+'SLT OVERHEAD COST F.xi'!C7</f>
        <v>248450792</v>
      </c>
      <c r="D6" s="11">
        <f>'SLT PERSONNEL COST F.x'!D7+'SLT OVERHEAD COST F.xi'!D7</f>
        <v>33578240</v>
      </c>
      <c r="E6" s="11">
        <f>'SLT PERSONNEL COST F.x'!E7+'SLT OVERHEAD COST F.xi'!E7</f>
        <v>38678240</v>
      </c>
    </row>
    <row r="7" spans="1:5" x14ac:dyDescent="0.3">
      <c r="A7" s="25" t="s">
        <v>516</v>
      </c>
      <c r="B7" s="21" t="s">
        <v>481</v>
      </c>
      <c r="C7" s="11">
        <f>'COUNCIL PERSONNEL COST F.x'!C7+'COUNCIL OVERHEAD COST F.xi'!C7</f>
        <v>362156535</v>
      </c>
      <c r="D7" s="11">
        <f>'COUNCIL PERSONNEL COST F.x'!D7+'COUNCIL OVERHEAD COST F.xi'!D7</f>
        <v>47867541</v>
      </c>
      <c r="E7" s="11">
        <f>'COUNCIL PERSONNEL COST F.x'!E7+'COUNCIL OVERHEAD COST F.xi'!E7</f>
        <v>66487541</v>
      </c>
    </row>
    <row r="8" spans="1:5" x14ac:dyDescent="0.3">
      <c r="A8" s="25" t="s">
        <v>517</v>
      </c>
      <c r="B8" s="21" t="s">
        <v>746</v>
      </c>
      <c r="C8" s="11">
        <f>'PMD PERSONNEL COST F.x'!C7+'PMD OVERHEAD COST F.xi'!C7</f>
        <v>275645864</v>
      </c>
      <c r="D8" s="11">
        <f>'PMD PERSONNEL COST F.x'!D7+'PMD OVERHEAD COST F.xi'!D7</f>
        <v>197872584</v>
      </c>
      <c r="E8" s="11">
        <f>'PMD PERSONNEL COST F.x'!E7+'PMD OVERHEAD COST F.xi'!E7</f>
        <v>228669151</v>
      </c>
    </row>
    <row r="9" spans="1:5" x14ac:dyDescent="0.3">
      <c r="A9" s="25" t="s">
        <v>518</v>
      </c>
      <c r="B9" s="21" t="s">
        <v>482</v>
      </c>
      <c r="C9" s="11">
        <f>'AGRIC PERSONNEL COST F.x'!C7+'AGRIC OVERHEAD COST F.xi'!C7</f>
        <v>1146481438</v>
      </c>
      <c r="D9" s="11">
        <f>'AGRIC PERSONNEL COST F.x'!D7+'AGRIC OVERHEAD COST F.xi'!D7</f>
        <v>557465703</v>
      </c>
      <c r="E9" s="11">
        <f>'AGRIC PERSONNEL COST F.x'!E7+'AGRIC OVERHEAD COST F.xi'!E7</f>
        <v>167503376</v>
      </c>
    </row>
    <row r="10" spans="1:5" x14ac:dyDescent="0.3">
      <c r="A10" s="25" t="s">
        <v>519</v>
      </c>
      <c r="B10" s="21" t="s">
        <v>483</v>
      </c>
      <c r="C10" s="11">
        <f>'FINANCE PERSONNEL COST F.x'!C7+'FINANCE OVERHEAD COST F.xi'!C7</f>
        <v>1144923252</v>
      </c>
      <c r="D10" s="11">
        <f>'FINANCE PERSONNEL COST F.x'!D7+'FINANCE OVERHEAD COST F.xi'!D7</f>
        <v>1059493382</v>
      </c>
      <c r="E10" s="11">
        <f>'FINANCE PERSONNEL COST F.x'!E7+'FINANCE OVERHEAD COST F.xi'!E7</f>
        <v>1384910867</v>
      </c>
    </row>
    <row r="11" spans="1:5" x14ac:dyDescent="0.3">
      <c r="A11" s="25" t="s">
        <v>520</v>
      </c>
      <c r="B11" s="21" t="s">
        <v>484</v>
      </c>
      <c r="C11" s="11">
        <f>'WORKS PERSONNEL COST F.x'!C7+'WORKS OVERHEAD COST F.xi'!C7</f>
        <v>103982036</v>
      </c>
      <c r="D11" s="11">
        <f>'WORKS PERSONNEL COST F.x'!D7+'WORKS OVERHEAD COST F.xi'!D7</f>
        <v>61684536</v>
      </c>
      <c r="E11" s="11">
        <f>'WORKS PERSONNEL COST F.x'!E7+'WORKS OVERHEAD COST F.xi'!E7</f>
        <v>118178088</v>
      </c>
    </row>
    <row r="12" spans="1:5" x14ac:dyDescent="0.3">
      <c r="A12" s="25" t="s">
        <v>521</v>
      </c>
      <c r="B12" s="21" t="s">
        <v>485</v>
      </c>
      <c r="C12" s="11">
        <f>'ESD PERSONNEL COST F.x'!C7+'ESD OVERHEAD COST F.xi'!C7</f>
        <v>2048676872</v>
      </c>
      <c r="D12" s="11">
        <f>'ESD PERSONNEL COST F.x'!D7+'ESD OVERHEAD COST F.xi'!D7</f>
        <v>1718627302</v>
      </c>
      <c r="E12" s="11">
        <f>'ESD PERSONNEL COST F.x'!E7+'ESD OVERHEAD COST F.xi'!E7</f>
        <v>1599325093</v>
      </c>
    </row>
    <row r="13" spans="1:5" x14ac:dyDescent="0.3">
      <c r="A13" s="25" t="s">
        <v>522</v>
      </c>
      <c r="B13" s="21" t="s">
        <v>757</v>
      </c>
      <c r="C13" s="11">
        <f>'PHC PERSONNEL COST F.x'!C7+'PHC OVERHEAD COST F.xi'!C7</f>
        <v>336241577</v>
      </c>
      <c r="D13" s="11">
        <f>'PHC PERSONNEL COST F.x'!D7+'PHC OVERHEAD COST F.xi'!D7</f>
        <v>270311232</v>
      </c>
      <c r="E13" s="11">
        <f>'PHC PERSONNEL COST F.x'!E7+'PHC OVERHEAD COST F.xi'!E7</f>
        <v>338335027</v>
      </c>
    </row>
    <row r="14" spans="1:5" x14ac:dyDescent="0.3">
      <c r="A14" s="25" t="s">
        <v>523</v>
      </c>
      <c r="B14" s="21" t="s">
        <v>486</v>
      </c>
      <c r="C14" s="11">
        <f>'WATSAN PERSONNEL COST F.x'!C7+'WATSAN OVERHEAD COST F.xi'!C7</f>
        <v>177591661</v>
      </c>
      <c r="D14" s="11">
        <f>'WATSAN PERSONNEL COST F.x'!D7+'WATSAN OVERHEAD COST F.xi'!D7</f>
        <v>111149230</v>
      </c>
      <c r="E14" s="11">
        <f>'WATSAN PERSONNEL COST F.x'!E7+'WATSAN OVERHEAD COST F.xi'!E7</f>
        <v>112931906</v>
      </c>
    </row>
    <row r="15" spans="1:5" x14ac:dyDescent="0.3">
      <c r="A15" s="25" t="s">
        <v>524</v>
      </c>
      <c r="B15" s="21" t="s">
        <v>487</v>
      </c>
      <c r="C15" s="11">
        <f>'TRADITIONAL PERSONNEL COST F.x'!C7+'TRADITIONAL OVERHEAD COST F.xi'!C7</f>
        <v>56889878</v>
      </c>
      <c r="D15" s="11">
        <f>'TRADITIONAL PERSONNEL COST F.x'!D7+'TRADITIONAL OVERHEAD COST F.xi'!D7</f>
        <v>41184102</v>
      </c>
      <c r="E15" s="11">
        <f>'TRADITIONAL PERSONNEL COST F.x'!E7+'TRADITIONAL OVERHEAD COST F.xi'!E7</f>
        <v>40773561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3">
      <c r="A26" s="6"/>
      <c r="B26" s="7"/>
      <c r="C26" s="10"/>
      <c r="D26" s="10"/>
      <c r="E26" s="10"/>
    </row>
    <row r="27" spans="1:5" hidden="1" x14ac:dyDescent="0.3">
      <c r="A27" s="6"/>
      <c r="B27" s="7"/>
      <c r="C27" s="10"/>
      <c r="D27" s="10"/>
      <c r="E27" s="10"/>
    </row>
    <row r="28" spans="1:5" x14ac:dyDescent="0.3">
      <c r="A28" s="4"/>
      <c r="B28" s="5" t="s">
        <v>471</v>
      </c>
      <c r="C28" s="11">
        <f>SUM(C5:C27)</f>
        <v>6365954980</v>
      </c>
      <c r="D28" s="11">
        <f>SUM(D5:D27)</f>
        <v>4487334553</v>
      </c>
      <c r="E28" s="11">
        <f>SUM(E5:E27)</f>
        <v>4266342184</v>
      </c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6VawbBRoPJ5z5gZCoq8KQyhmKXiddLfCMxFIOjSrq5IG+0J+fuC5OQzHuHQCS8Gc4+juP8K0eb1di2B/qnpD+Q==" saltValue="F6pj1aMCFDNkvnJJMrJyx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5" zoomScale="90" zoomScaleNormal="75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2" t="s">
        <v>488</v>
      </c>
      <c r="B1" s="72"/>
      <c r="C1" s="72"/>
      <c r="D1" s="72"/>
      <c r="E1" s="72"/>
    </row>
    <row r="2" spans="1:5" ht="28.15" customHeight="1" x14ac:dyDescent="0.3">
      <c r="A2" s="73" t="s">
        <v>797</v>
      </c>
      <c r="B2" s="73"/>
      <c r="C2" s="73"/>
      <c r="D2" s="73"/>
      <c r="E2" s="73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592</v>
      </c>
      <c r="D4" s="50" t="s">
        <v>593</v>
      </c>
      <c r="E4" s="50" t="s">
        <v>594</v>
      </c>
    </row>
    <row r="5" spans="1:5" x14ac:dyDescent="0.3">
      <c r="A5" s="5"/>
      <c r="B5" s="23" t="s">
        <v>306</v>
      </c>
      <c r="C5" s="30">
        <f>C6+C11</f>
        <v>6365954980</v>
      </c>
      <c r="D5" s="30">
        <f>D6+D11</f>
        <v>4487334553</v>
      </c>
      <c r="E5" s="30">
        <f>E6+E11</f>
        <v>4266342184</v>
      </c>
    </row>
    <row r="6" spans="1:5" x14ac:dyDescent="0.3">
      <c r="A6" s="24">
        <v>21</v>
      </c>
      <c r="B6" s="23" t="s">
        <v>462</v>
      </c>
      <c r="C6" s="31">
        <f>SUM(C7:C10)</f>
        <v>3306203403</v>
      </c>
      <c r="D6" s="31">
        <f>SUM(D7:D10)</f>
        <v>2625009721</v>
      </c>
      <c r="E6" s="31">
        <f>SUM(E7:E10)</f>
        <v>2477833391</v>
      </c>
    </row>
    <row r="7" spans="1:5" x14ac:dyDescent="0.3">
      <c r="A7" s="22">
        <v>21010100</v>
      </c>
      <c r="B7" s="21" t="s">
        <v>490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2029237228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1837894116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1950280357</v>
      </c>
    </row>
    <row r="8" spans="1:5" x14ac:dyDescent="0.3">
      <c r="A8" s="22">
        <v>21020100</v>
      </c>
      <c r="B8" s="21" t="s">
        <v>491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489850570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1680000</v>
      </c>
    </row>
    <row r="9" spans="1:5" x14ac:dyDescent="0.3">
      <c r="A9" s="22">
        <v>21020200</v>
      </c>
      <c r="B9" s="21" t="s">
        <v>492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493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787115605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787115605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525873034</v>
      </c>
    </row>
    <row r="11" spans="1:5" x14ac:dyDescent="0.3">
      <c r="A11" s="24">
        <v>22</v>
      </c>
      <c r="B11" s="23" t="s">
        <v>494</v>
      </c>
      <c r="C11" s="31">
        <f>SUM(C12:C24)</f>
        <v>3059751577</v>
      </c>
      <c r="D11" s="31">
        <f>SUM(D12:D24)</f>
        <v>1862324832</v>
      </c>
      <c r="E11" s="31">
        <f>SUM(E12:E24)</f>
        <v>1788508793</v>
      </c>
    </row>
    <row r="12" spans="1:5" x14ac:dyDescent="0.3">
      <c r="A12" s="22">
        <v>22020100</v>
      </c>
      <c r="B12" s="21" t="s">
        <v>495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75500000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53137065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97300000</v>
      </c>
    </row>
    <row r="13" spans="1:5" x14ac:dyDescent="0.3">
      <c r="A13" s="22">
        <v>22020200</v>
      </c>
      <c r="B13" s="21" t="s">
        <v>496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1200000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2000000</v>
      </c>
    </row>
    <row r="14" spans="1:5" x14ac:dyDescent="0.3">
      <c r="A14" s="22">
        <v>22020300</v>
      </c>
      <c r="B14" s="21" t="s">
        <v>497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1120500000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511311588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117500000</v>
      </c>
    </row>
    <row r="15" spans="1:5" x14ac:dyDescent="0.3">
      <c r="A15" s="22">
        <v>22020400</v>
      </c>
      <c r="B15" s="21" t="s">
        <v>498</v>
      </c>
      <c r="C15" s="32">
        <f>'CHAIR OVERHEAD COST F.xi'!C36+'SLT OVERHEAD COST F.xi'!C36+'COUNCIL OVERHEAD COST F.xi'!C36+'PMD OVERHEAD COST F.xi'!C36+'AGRIC OVERHEAD COST F.xi'!C44+'FINANCE OVERHEAD COST F.xi'!C36+'WORKS OVERHEAD COST F.xi'!C36+'ESD OVERHEAD COST F.xi'!C36+'PHC OVERHEAD COST F.xi'!C36+'WATSAN OVERHEAD COST F.xi'!C36+'TRADITIONAL OVERHEAD COST F.xi'!C36</f>
        <v>84000000</v>
      </c>
      <c r="D15" s="32">
        <f>'CHAIR OVERHEAD COST F.xi'!D36+'SLT OVERHEAD COST F.xi'!D36+'COUNCIL OVERHEAD COST F.xi'!D36+'PMD OVERHEAD COST F.xi'!D36+'AGRIC OVERHEAD COST F.xi'!D44+'FINANCE OVERHEAD COST F.xi'!D36+'WORKS OVERHEAD COST F.xi'!D36+'ESD OVERHEAD COST F.xi'!D36+'PHC OVERHEAD COST F.xi'!D36+'WATSAN OVERHEAD COST F.xi'!D36+'TRADITIONAL OVERHEAD COST F.xi'!D36</f>
        <v>45712500</v>
      </c>
      <c r="E15" s="32">
        <f>'CHAIR OVERHEAD COST F.xi'!E36+'SLT OVERHEAD COST F.xi'!E36+'COUNCIL OVERHEAD COST F.xi'!E36+'PMD OVERHEAD COST F.xi'!E36+'AGRIC OVERHEAD COST F.xi'!E44+'FINANCE OVERHEAD COST F.xi'!E36+'WORKS OVERHEAD COST F.xi'!E36+'ESD OVERHEAD COST F.xi'!E36+'PHC OVERHEAD COST F.xi'!E36+'WATSAN OVERHEAD COST F.xi'!E36+'TRADITIONAL OVERHEAD COST F.xi'!E36</f>
        <v>105200000</v>
      </c>
    </row>
    <row r="16" spans="1:5" x14ac:dyDescent="0.3">
      <c r="A16" s="22">
        <v>22020500</v>
      </c>
      <c r="B16" s="21" t="s">
        <v>499</v>
      </c>
      <c r="C16" s="32">
        <f>'CHAIR OVERHEAD COST F.xi'!C45+'SLT OVERHEAD COST F.xi'!C45+'COUNCIL OVERHEAD COST F.xi'!C45+'PMD OVERHEAD COST F.xi'!C45+'AGRIC OVERHEAD COST F.xi'!C53+'FINANCE OVERHEAD COST F.xi'!C45+'WORKS OVERHEAD COST F.xi'!C45+'ESD OVERHEAD COST F.xi'!C45+'PHC OVERHEAD COST F.xi'!C45+'WATSAN OVERHEAD COST F.xi'!C45+'TRADITIONAL OVERHEAD COST F.xi'!C45</f>
        <v>15000000</v>
      </c>
      <c r="D16" s="32">
        <f>'CHAIR OVERHEAD COST F.xi'!D45+'SLT OVERHEAD COST F.xi'!D45+'COUNCIL OVERHEAD COST F.xi'!D45+'PMD OVERHEAD COST F.xi'!D45+'AGRIC OVERHEAD COST F.xi'!D53+'FINANCE OVERHEAD COST F.xi'!D45+'WORKS OVERHEAD COST F.xi'!D45+'ESD OVERHEAD COST F.xi'!D45+'PHC OVERHEAD COST F.xi'!D45+'WATSAN OVERHEAD COST F.xi'!D45+'TRADITIONAL OVERHEAD COST F.xi'!D45</f>
        <v>12950000</v>
      </c>
      <c r="E16" s="32">
        <f>'CHAIR OVERHEAD COST F.xi'!E45+'SLT OVERHEAD COST F.xi'!E45+'COUNCIL OVERHEAD COST F.xi'!E45+'PMD OVERHEAD COST F.xi'!E45+'AGRIC OVERHEAD COST F.xi'!E53+'FINANCE OVERHEAD COST F.xi'!E45+'WORKS OVERHEAD COST F.xi'!E45+'ESD OVERHEAD COST F.xi'!E45+'PHC OVERHEAD COST F.xi'!E45+'WATSAN OVERHEAD COST F.xi'!E45+'TRADITIONAL OVERHEAD COST F.xi'!E45</f>
        <v>59000000</v>
      </c>
    </row>
    <row r="17" spans="1:5" x14ac:dyDescent="0.3">
      <c r="A17" s="22">
        <v>22020600</v>
      </c>
      <c r="B17" s="21" t="s">
        <v>500</v>
      </c>
      <c r="C17" s="32">
        <f>'CHAIR OVERHEAD COST F.xi'!C48+'SLT OVERHEAD COST F.xi'!C48+'COUNCIL OVERHEAD COST F.xi'!C48+'PMD OVERHEAD COST F.xi'!C48+'AGRIC OVERHEAD COST F.xi'!C56+'FINANCE OVERHEAD COST F.xi'!C48+'WORKS OVERHEAD COST F.xi'!C48+'ESD OVERHEAD COST F.xi'!C48+'PHC OVERHEAD COST F.xi'!C48+'WATSAN OVERHEAD COST F.xi'!C48+'TRADITIONAL OVERHEAD COST F.xi'!C48</f>
        <v>395329737</v>
      </c>
      <c r="D17" s="32">
        <f>'CHAIR OVERHEAD COST F.xi'!D48+'SLT OVERHEAD COST F.xi'!D48+'COUNCIL OVERHEAD COST F.xi'!D48+'PMD OVERHEAD COST F.xi'!D48+'AGRIC OVERHEAD COST F.xi'!D56+'FINANCE OVERHEAD COST F.xi'!D48+'WORKS OVERHEAD COST F.xi'!D48+'ESD OVERHEAD COST F.xi'!D48+'PHC OVERHEAD COST F.xi'!D48+'WATSAN OVERHEAD COST F.xi'!D48+'TRADITIONAL OVERHEAD COST F.xi'!D48</f>
        <v>372755000</v>
      </c>
      <c r="E17" s="32">
        <f>'CHAIR OVERHEAD COST F.xi'!E48+'SLT OVERHEAD COST F.xi'!E48+'COUNCIL OVERHEAD COST F.xi'!E48+'PMD OVERHEAD COST F.xi'!E48+'AGRIC OVERHEAD COST F.xi'!E56+'FINANCE OVERHEAD COST F.xi'!E48+'WORKS OVERHEAD COST F.xi'!E48+'ESD OVERHEAD COST F.xi'!E48+'PHC OVERHEAD COST F.xi'!E48+'WATSAN OVERHEAD COST F.xi'!E48+'TRADITIONAL OVERHEAD COST F.xi'!E48</f>
        <v>17500000</v>
      </c>
    </row>
    <row r="18" spans="1:5" x14ac:dyDescent="0.3">
      <c r="A18" s="22">
        <v>22020700</v>
      </c>
      <c r="B18" s="21" t="s">
        <v>501</v>
      </c>
      <c r="C18" s="32">
        <f>'CHAIR OVERHEAD COST F.xi'!C54+'SLT OVERHEAD COST F.xi'!C54+'COUNCIL OVERHEAD COST F.xi'!C54+'PMD OVERHEAD COST F.xi'!C54+'AGRIC OVERHEAD COST F.xi'!C62+'FINANCE OVERHEAD COST F.xi'!C54+'WORKS OVERHEAD COST F.xi'!C54+'ESD OVERHEAD COST F.xi'!C54+'PHC OVERHEAD COST F.xi'!C54+'WATSAN OVERHEAD COST F.xi'!C54+'TRADITIONAL OVERHEAD COST F.xi'!C54</f>
        <v>24900000</v>
      </c>
      <c r="D18" s="32">
        <f>'CHAIR OVERHEAD COST F.xi'!D54+'SLT OVERHEAD COST F.xi'!D54+'COUNCIL OVERHEAD COST F.xi'!D54+'PMD OVERHEAD COST F.xi'!D54+'AGRIC OVERHEAD COST F.xi'!D62+'FINANCE OVERHEAD COST F.xi'!D54+'WORKS OVERHEAD COST F.xi'!D54+'ESD OVERHEAD COST F.xi'!D54+'PHC OVERHEAD COST F.xi'!D54+'WATSAN OVERHEAD COST F.xi'!D54+'TRADITIONAL OVERHEAD COST F.xi'!D54</f>
        <v>19000000</v>
      </c>
      <c r="E18" s="32">
        <f>'CHAIR OVERHEAD COST F.xi'!E54+'SLT OVERHEAD COST F.xi'!E54+'COUNCIL OVERHEAD COST F.xi'!E54+'PMD OVERHEAD COST F.xi'!E54+'AGRIC OVERHEAD COST F.xi'!E62+'FINANCE OVERHEAD COST F.xi'!E54+'WORKS OVERHEAD COST F.xi'!E54+'ESD OVERHEAD COST F.xi'!E54+'PHC OVERHEAD COST F.xi'!E54+'WATSAN OVERHEAD COST F.xi'!E54+'TRADITIONAL OVERHEAD COST F.xi'!E54</f>
        <v>26500000</v>
      </c>
    </row>
    <row r="19" spans="1:5" x14ac:dyDescent="0.3">
      <c r="A19" s="22">
        <v>22020800</v>
      </c>
      <c r="B19" s="21" t="s">
        <v>502</v>
      </c>
      <c r="C19" s="32">
        <f>'CHAIR OVERHEAD COST F.xi'!C63+'SLT OVERHEAD COST F.xi'!C63+'COUNCIL OVERHEAD COST F.xi'!C63+'PMD OVERHEAD COST F.xi'!C63+'AGRIC OVERHEAD COST F.xi'!C71+'FINANCE OVERHEAD COST F.xi'!C63+'WORKS OVERHEAD COST F.xi'!C63+'ESD OVERHEAD COST F.xi'!C63+'PHC OVERHEAD COST F.xi'!C64+'WATSAN OVERHEAD COST F.xi'!C63+'TRADITIONAL OVERHEAD COST F.xi'!C63</f>
        <v>63200000</v>
      </c>
      <c r="D19" s="32">
        <f>'CHAIR OVERHEAD COST F.xi'!D63+'SLT OVERHEAD COST F.xi'!D63+'COUNCIL OVERHEAD COST F.xi'!D63+'PMD OVERHEAD COST F.xi'!D63+'AGRIC OVERHEAD COST F.xi'!D71+'FINANCE OVERHEAD COST F.xi'!D63+'WORKS OVERHEAD COST F.xi'!D63+'ESD OVERHEAD COST F.xi'!D63+'PHC OVERHEAD COST F.xi'!D64+'WATSAN OVERHEAD COST F.xi'!D63+'TRADITIONAL OVERHEAD COST F.xi'!D63</f>
        <v>19770000</v>
      </c>
      <c r="E19" s="32">
        <f>'CHAIR OVERHEAD COST F.xi'!E63+'SLT OVERHEAD COST F.xi'!E63+'COUNCIL OVERHEAD COST F.xi'!E63+'PMD OVERHEAD COST F.xi'!E63+'AGRIC OVERHEAD COST F.xi'!E71+'FINANCE OVERHEAD COST F.xi'!E63+'WORKS OVERHEAD COST F.xi'!E63+'ESD OVERHEAD COST F.xi'!E63+'PHC OVERHEAD COST F.xi'!E64+'WATSAN OVERHEAD COST F.xi'!E63+'TRADITIONAL OVERHEAD COST F.xi'!E63</f>
        <v>32700000</v>
      </c>
    </row>
    <row r="20" spans="1:5" x14ac:dyDescent="0.3">
      <c r="A20" s="22">
        <v>22020900</v>
      </c>
      <c r="B20" s="21" t="s">
        <v>503</v>
      </c>
      <c r="C20" s="32">
        <f>'CHAIR OVERHEAD COST F.xi'!C67+'SLT OVERHEAD COST F.xi'!C67+'COUNCIL OVERHEAD COST F.xi'!C67+'PMD OVERHEAD COST F.xi'!C67+'AGRIC OVERHEAD COST F.xi'!C75+'FINANCE OVERHEAD COST F.xi'!C67+'WORKS OVERHEAD COST F.xi'!C67+'ESD OVERHEAD COST F.xi'!C67+'PHC OVERHEAD COST F.xi'!C68+'WATSAN OVERHEAD COST F.xi'!C67+'TRADITIONAL OVERHEAD COST F.xi'!C67</f>
        <v>1000000</v>
      </c>
      <c r="D20" s="32">
        <f>'CHAIR OVERHEAD COST F.xi'!D67+'SLT OVERHEAD COST F.xi'!D67+'COUNCIL OVERHEAD COST F.xi'!D67+'PMD OVERHEAD COST F.xi'!D67+'AGRIC OVERHEAD COST F.xi'!D75+'FINANCE OVERHEAD COST F.xi'!D67+'WORKS OVERHEAD COST F.xi'!D67+'ESD OVERHEAD COST F.xi'!D67+'PHC OVERHEAD COST F.xi'!D68+'WATSAN OVERHEAD COST F.xi'!D67+'TRADITIONAL OVERHEAD COST F.xi'!D67</f>
        <v>180000</v>
      </c>
      <c r="E20" s="32">
        <f>'CHAIR OVERHEAD COST F.xi'!E67+'SLT OVERHEAD COST F.xi'!E67+'COUNCIL OVERHEAD COST F.xi'!E67+'PMD OVERHEAD COST F.xi'!E67+'AGRIC OVERHEAD COST F.xi'!E75+'FINANCE OVERHEAD COST F.xi'!E67+'WORKS OVERHEAD COST F.xi'!E67+'ESD OVERHEAD COST F.xi'!E67+'PHC OVERHEAD COST F.xi'!E68+'WATSAN OVERHEAD COST F.xi'!E67+'TRADITIONAL OVERHEAD COST F.xi'!E67</f>
        <v>190000</v>
      </c>
    </row>
    <row r="21" spans="1:5" x14ac:dyDescent="0.3">
      <c r="A21" s="22">
        <v>22021000</v>
      </c>
      <c r="B21" s="21" t="s">
        <v>504</v>
      </c>
      <c r="C21" s="32">
        <f>'CHAIR OVERHEAD COST F.xi'!C70+'SLT OVERHEAD COST F.xi'!C70+'COUNCIL OVERHEAD COST F.xi'!C70+'PMD OVERHEAD COST F.xi'!C70+'AGRIC OVERHEAD COST F.xi'!C78+'FINANCE OVERHEAD COST F.xi'!C70+'WORKS OVERHEAD COST F.xi'!C70+'ESD OVERHEAD COST F.xi'!C70+'PHC OVERHEAD COST F.xi'!C71+'WATSAN OVERHEAD COST F.xi'!C70+'TRADITIONAL OVERHEAD COST F.xi'!C70</f>
        <v>853436143</v>
      </c>
      <c r="D21" s="32">
        <f>'CHAIR OVERHEAD COST F.xi'!D70+'SLT OVERHEAD COST F.xi'!D70+'COUNCIL OVERHEAD COST F.xi'!D70+'PMD OVERHEAD COST F.xi'!D70+'AGRIC OVERHEAD COST F.xi'!D78+'FINANCE OVERHEAD COST F.xi'!D70+'WORKS OVERHEAD COST F.xi'!D70+'ESD OVERHEAD COST F.xi'!D70+'PHC OVERHEAD COST F.xi'!D71+'WATSAN OVERHEAD COST F.xi'!D70+'TRADITIONAL OVERHEAD COST F.xi'!D70</f>
        <v>600039850</v>
      </c>
      <c r="E21" s="32">
        <f>'CHAIR OVERHEAD COST F.xi'!E70+'SLT OVERHEAD COST F.xi'!E70+'COUNCIL OVERHEAD COST F.xi'!E70+'PMD OVERHEAD COST F.xi'!E70+'AGRIC OVERHEAD COST F.xi'!E78+'FINANCE OVERHEAD COST F.xi'!E70+'WORKS OVERHEAD COST F.xi'!E70+'ESD OVERHEAD COST F.xi'!E70+'PHC OVERHEAD COST F.xi'!E71+'WATSAN OVERHEAD COST F.xi'!E70+'TRADITIONAL OVERHEAD COST F.xi'!E70</f>
        <v>677200000</v>
      </c>
    </row>
    <row r="22" spans="1:5" x14ac:dyDescent="0.3">
      <c r="A22" s="22">
        <v>22040000</v>
      </c>
      <c r="B22" s="21" t="s">
        <v>505</v>
      </c>
      <c r="C22" s="32">
        <f>'CHAIR OVERHEAD COST F.xi'!C84+'SLT OVERHEAD COST F.xi'!C84+'COUNCIL OVERHEAD COST F.xi'!C84+'PMD OVERHEAD COST F.xi'!C84+'AGRIC OVERHEAD COST F.xi'!C92+'FINANCE OVERHEAD COST F.xi'!C85+'WORKS OVERHEAD COST F.xi'!C84+'ESD OVERHEAD COST F.xi'!C88+'PHC OVERHEAD COST F.xi'!C85+'WATSAN OVERHEAD COST F.xi'!C84+'TRADITIONAL OVERHEAD COST F.xi'!C84</f>
        <v>320385697</v>
      </c>
      <c r="D22" s="32">
        <f>'CHAIR OVERHEAD COST F.xi'!D84+'SLT OVERHEAD COST F.xi'!D84+'COUNCIL OVERHEAD COST F.xi'!D84+'PMD OVERHEAD COST F.xi'!D84+'AGRIC OVERHEAD COST F.xi'!D92+'FINANCE OVERHEAD COST F.xi'!D85+'WORKS OVERHEAD COST F.xi'!D84+'ESD OVERHEAD COST F.xi'!D88+'PHC OVERHEAD COST F.xi'!D85+'WATSAN OVERHEAD COST F.xi'!D84+'TRADITIONAL OVERHEAD COST F.xi'!D84</f>
        <v>148871193</v>
      </c>
      <c r="E22" s="32">
        <f>'CHAIR OVERHEAD COST F.xi'!E84+'SLT OVERHEAD COST F.xi'!E84+'COUNCIL OVERHEAD COST F.xi'!E84+'PMD OVERHEAD COST F.xi'!E84+'AGRIC OVERHEAD COST F.xi'!E92+'FINANCE OVERHEAD COST F.xi'!E85+'WORKS OVERHEAD COST F.xi'!E84+'ESD OVERHEAD COST F.xi'!E88+'PHC OVERHEAD COST F.xi'!E85+'WATSAN OVERHEAD COST F.xi'!E84+'TRADITIONAL OVERHEAD COST F.xi'!E84</f>
        <v>443418793</v>
      </c>
    </row>
    <row r="23" spans="1:5" x14ac:dyDescent="0.3">
      <c r="A23" s="35">
        <v>22050000</v>
      </c>
      <c r="B23" s="27" t="s">
        <v>533</v>
      </c>
      <c r="C23" s="36">
        <f>'CHAIR OVERHEAD COST F.xi'!C88+'SLT OVERHEAD COST F.xi'!C88+'COUNCIL OVERHEAD COST F.xi'!C88+'PMD OVERHEAD COST F.xi'!C88+'AGRIC OVERHEAD COST F.xi'!C96+'FINANCE OVERHEAD COST F.xi'!C89+'WORKS OVERHEAD COST F.xi'!C88+'ESD OVERHEAD COST F.xi'!C93+'PHC OVERHEAD COST F.xi'!C92+'WATSAN OVERHEAD COST F.xi'!C88+'TRADITIONAL OVERHEAD COST F.xi'!C88</f>
        <v>105000000</v>
      </c>
      <c r="D23" s="36">
        <f>'CHAIR OVERHEAD COST F.xi'!D88+'SLT OVERHEAD COST F.xi'!D88+'COUNCIL OVERHEAD COST F.xi'!D88+'PMD OVERHEAD COST F.xi'!D88+'AGRIC OVERHEAD COST F.xi'!D96+'FINANCE OVERHEAD COST F.xi'!D89+'WORKS OVERHEAD COST F.xi'!D88+'ESD OVERHEAD COST F.xi'!D93+'PHC OVERHEAD COST F.xi'!D92+'WATSAN OVERHEAD COST F.xi'!D88+'TRADITIONAL OVERHEAD COST F.xi'!D88</f>
        <v>77397636</v>
      </c>
      <c r="E23" s="36">
        <f>'CHAIR OVERHEAD COST F.xi'!E88+'SLT OVERHEAD COST F.xi'!E88+'COUNCIL OVERHEAD COST F.xi'!E88+'PMD OVERHEAD COST F.xi'!E88+'AGRIC OVERHEAD COST F.xi'!E96+'FINANCE OVERHEAD COST F.xi'!E89+'WORKS OVERHEAD COST F.xi'!E88+'ESD OVERHEAD COST F.xi'!E93+'PHC OVERHEAD COST F.xi'!E92+'WATSAN OVERHEAD COST F.xi'!E88+'TRADITIONAL OVERHEAD COST F.xi'!E88</f>
        <v>210000000</v>
      </c>
    </row>
    <row r="24" spans="1:5" x14ac:dyDescent="0.3">
      <c r="A24" s="35">
        <v>22060000</v>
      </c>
      <c r="B24" s="27" t="s">
        <v>534</v>
      </c>
      <c r="C24" s="36">
        <f>'CHAIR OVERHEAD COST F.xi'!C93+'SLT OVERHEAD COST F.xi'!C93+'COUNCIL OVERHEAD COST F.xi'!C93+'PMD OVERHEAD COST F.xi'!C93+'AGRIC OVERHEAD COST F.xi'!C101+'FINANCE OVERHEAD COST F.xi'!C94+'WORKS OVERHEAD COST F.xi'!C93+'ESD OVERHEAD COST F.xi'!C99+'PHC OVERHEAD COST F.xi'!C97+'WATSAN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F.xi'!D101+'FINANCE OVERHEAD COST F.xi'!D94+'WORKS OVERHEAD COST F.xi'!D93+'ESD OVERHEAD COST F.xi'!D99+'PHC OVERHEAD COST F.xi'!D97+'WATSAN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F.xi'!E101+'FINANCE OVERHEAD COST F.xi'!E94+'WORKS OVERHEAD COST F.xi'!E93+'ESD OVERHEAD COST F.xi'!E99+'PHC OVERHEAD COST F.xi'!E97+'WATSAN OVERHEAD COST F.xi'!E93+'TRADITIONAL OVERHEAD COST F.xi'!E93</f>
        <v>0</v>
      </c>
    </row>
    <row r="25" spans="1:5" x14ac:dyDescent="0.3">
      <c r="A25" s="24" t="s">
        <v>340</v>
      </c>
      <c r="B25" s="23" t="s">
        <v>340</v>
      </c>
      <c r="C25" s="32" t="s">
        <v>340</v>
      </c>
      <c r="D25" s="32" t="s">
        <v>340</v>
      </c>
      <c r="E25" s="32" t="s">
        <v>340</v>
      </c>
    </row>
    <row r="26" spans="1:5" x14ac:dyDescent="0.3">
      <c r="A26" s="24" t="s">
        <v>340</v>
      </c>
      <c r="B26" s="23" t="s">
        <v>340</v>
      </c>
      <c r="C26" s="32" t="s">
        <v>340</v>
      </c>
      <c r="D26" s="32" t="s">
        <v>340</v>
      </c>
      <c r="E26" s="32" t="s">
        <v>340</v>
      </c>
    </row>
    <row r="27" spans="1:5" x14ac:dyDescent="0.3">
      <c r="A27" s="22" t="s">
        <v>340</v>
      </c>
      <c r="B27" s="23" t="s">
        <v>471</v>
      </c>
      <c r="C27" s="31">
        <f>C5</f>
        <v>6365954980</v>
      </c>
      <c r="D27" s="31">
        <f>D5</f>
        <v>4487334553</v>
      </c>
      <c r="E27" s="31">
        <f>E5</f>
        <v>4266342184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rMkjXd6LkzNsW4yq7/+GSSUMzxc/2ytQUWg7e9LwJIz1pKKdhzmZR6icyiDJGXa3rD2UFnxiSr3Ks/Jx0cn5w==" saltValue="qcOyrCQbdDTnBT2HG4YmU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75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2" t="s">
        <v>488</v>
      </c>
      <c r="B1" s="72"/>
      <c r="C1" s="72"/>
      <c r="D1" s="72"/>
      <c r="E1" s="72"/>
    </row>
    <row r="2" spans="1:5" ht="36.65" customHeight="1" x14ac:dyDescent="0.3">
      <c r="A2" s="74" t="s">
        <v>798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592</v>
      </c>
      <c r="D4" s="50" t="s">
        <v>593</v>
      </c>
      <c r="E4" s="50" t="s">
        <v>594</v>
      </c>
    </row>
    <row r="5" spans="1:5" x14ac:dyDescent="0.3">
      <c r="A5" s="20">
        <v>32010100</v>
      </c>
      <c r="B5" s="21" t="s">
        <v>506</v>
      </c>
      <c r="C5" s="28">
        <f>'PMD CAPITAL EXP F.xii'!D7+'AGRIC CAPITAL EXP F.xii'!D7+'FINANCE CAPITAL EXP F.xii'!D7+'WORKS CAPITAL EXP F.xii'!D7+'ESD CAPITAL EXP F.xii'!D7+'PHC CAPITAL EXP F.xii'!D7+'WATSAN CAPITAL EXP F.xii'!D7</f>
        <v>1941036181</v>
      </c>
      <c r="D5" s="28">
        <f>'PMD CAPITAL EXP F.xii'!E7+'AGRIC CAPITAL EXP F.xii'!E7+'FINANCE CAPITAL EXP F.xii'!E7+'WORKS CAPITAL EXP F.xii'!E7+'ESD CAPITAL EXP F.xii'!E7+'PHC CAPITAL EXP F.xii'!E7+'WATSAN CAPITAL EXP F.xii'!E7</f>
        <v>657858222</v>
      </c>
      <c r="E5" s="28">
        <f>'PMD CAPITAL EXP F.xii'!F7+'AGRIC CAPITAL EXP F.xii'!F7+'FINANCE CAPITAL EXP F.xii'!F7+'WORKS CAPITAL EXP F.xii'!F7+'ESD CAPITAL EXP F.xii'!F7+'PHC CAPITAL EXP F.xii'!F7+'WATSAN CAPITAL EXP F.xii'!F7</f>
        <v>1323000000</v>
      </c>
    </row>
    <row r="6" spans="1:5" x14ac:dyDescent="0.3">
      <c r="A6" s="20">
        <v>32010200</v>
      </c>
      <c r="B6" s="21" t="s">
        <v>596</v>
      </c>
      <c r="C6" s="28">
        <f>'PMD CAPITAL EXP F.xii'!D17+'AGRIC CAPITAL EXP F.xii'!D17+'FINANCE CAPITAL EXP F.xii'!D11+'WORKS CAPITAL EXP F.xii'!D17+'ESD CAPITAL EXP F.xii'!D42+'PHC CAPITAL EXP F.xii'!D24+'WATSAN CAPITAL EXP F.xii'!D17</f>
        <v>1258415440</v>
      </c>
      <c r="D6" s="28">
        <f>'PMD CAPITAL EXP F.xii'!E17+'AGRIC CAPITAL EXP F.xii'!E17+'FINANCE CAPITAL EXP F.xii'!E11+'WORKS CAPITAL EXP F.xii'!E17+'ESD CAPITAL EXP F.xii'!E42+'PHC CAPITAL EXP F.xii'!E24+'WATSAN CAPITAL EXP F.xii'!E17</f>
        <v>554560710</v>
      </c>
      <c r="E6" s="28">
        <f>'PMD CAPITAL EXP F.xii'!F17+'AGRIC CAPITAL EXP F.xii'!F17+'FINANCE CAPITAL EXP F.xii'!F11+'WORKS CAPITAL EXP F.xii'!F17+'ESD CAPITAL EXP F.xii'!F42+'PHC CAPITAL EXP F.xii'!F24+'WATSAN CAPITAL EXP F.xii'!F17</f>
        <v>3020635178</v>
      </c>
    </row>
    <row r="7" spans="1:5" x14ac:dyDescent="0.3">
      <c r="A7" s="20">
        <v>32010300</v>
      </c>
      <c r="B7" s="21" t="s">
        <v>507</v>
      </c>
      <c r="C7" s="28">
        <f>'PMD CAPITAL EXP F.xii'!D28+'AGRIC CAPITAL EXP F.xii'!D28+'FINANCE CAPITAL EXP F.xii'!D16+'WORKS CAPITAL EXP F.xii'!D35+'ESD CAPITAL EXP F.xii'!D53+'PHC CAPITAL EXP F.xii'!D35+'WATSAN CAPITAL EXP F.xii'!D28</f>
        <v>284000000</v>
      </c>
      <c r="D7" s="28">
        <f>'PMD CAPITAL EXP F.xii'!E28+'AGRIC CAPITAL EXP F.xii'!E28+'FINANCE CAPITAL EXP F.xii'!E16+'WORKS CAPITAL EXP F.xii'!E35+'ESD CAPITAL EXP F.xii'!E53+'PHC CAPITAL EXP F.xii'!E35+'WATSAN CAPITAL EXP F.xii'!E28</f>
        <v>55300565</v>
      </c>
      <c r="E7" s="28">
        <f>'PMD CAPITAL EXP F.xii'!F28+'AGRIC CAPITAL EXP F.xii'!F28+'FINANCE CAPITAL EXP F.xii'!F16+'WORKS CAPITAL EXP F.xii'!F35+'ESD CAPITAL EXP F.xii'!F53+'PHC CAPITAL EXP F.xii'!F35+'WATSAN CAPITAL EXP F.xii'!F28</f>
        <v>24000000</v>
      </c>
    </row>
    <row r="8" spans="1:5" x14ac:dyDescent="0.3">
      <c r="A8" s="20">
        <v>32010400</v>
      </c>
      <c r="B8" s="21" t="s">
        <v>508</v>
      </c>
      <c r="C8" s="28">
        <f>'PMD CAPITAL EXP F.xii'!D34+'AGRIC CAPITAL EXP F.xii'!D34+'FINANCE CAPITAL EXP F.xii'!D22+'WORKS CAPITAL EXP F.xii'!D41+'ESD CAPITAL EXP F.xii'!D59+'PHC CAPITAL EXP F.xii'!D41+'WATSAN CAPITAL EXP F.xii'!D34</f>
        <v>525758195</v>
      </c>
      <c r="D8" s="28">
        <f>'PMD CAPITAL EXP F.xii'!E34+'AGRIC CAPITAL EXP F.xii'!E34+'FINANCE CAPITAL EXP F.xii'!E22+'WORKS CAPITAL EXP F.xii'!E41+'ESD CAPITAL EXP F.xii'!E59+'PHC CAPITAL EXP F.xii'!E41+'WATSAN CAPITAL EXP F.xii'!E34</f>
        <v>349198622</v>
      </c>
      <c r="E8" s="28">
        <f>'PMD CAPITAL EXP F.xii'!F34+'AGRIC CAPITAL EXP F.xii'!F34+'FINANCE CAPITAL EXP F.xii'!F22+'WORKS CAPITAL EXP F.xii'!F41+'ESD CAPITAL EXP F.xii'!F59+'PHC CAPITAL EXP F.xii'!F41+'WATSAN CAPITAL EXP F.xii'!F34</f>
        <v>235000000</v>
      </c>
    </row>
    <row r="9" spans="1:5" x14ac:dyDescent="0.3">
      <c r="A9" s="20">
        <v>32010500</v>
      </c>
      <c r="B9" s="21" t="s">
        <v>509</v>
      </c>
      <c r="C9" s="28">
        <f>'PMD CAPITAL EXP F.xii'!D40+'AGRIC CAPITAL EXP F.xii'!D40+'FINANCE CAPITAL EXP F.xii'!D28+'WORKS CAPITAL EXP F.xii'!D47+'ESD CAPITAL EXP F.xii'!D65+'PHC CAPITAL EXP F.xii'!D47+'WATSAN CAPITAL EXP F.xii'!D40</f>
        <v>198875971</v>
      </c>
      <c r="D9" s="28">
        <f>'PMD CAPITAL EXP F.xii'!E40+'AGRIC CAPITAL EXP F.xii'!E40+'FINANCE CAPITAL EXP F.xii'!E28+'WORKS CAPITAL EXP F.xii'!E47+'ESD CAPITAL EXP F.xii'!E65+'PHC CAPITAL EXP F.xii'!E47+'WATSAN CAPITAL EXP F.xii'!E40</f>
        <v>30048000</v>
      </c>
      <c r="E9" s="28">
        <f>'PMD CAPITAL EXP F.xii'!F40+'AGRIC CAPITAL EXP F.xii'!F40+'FINANCE CAPITAL EXP F.xii'!F28+'WORKS CAPITAL EXP F.xii'!F47+'ESD CAPITAL EXP F.xii'!F65+'PHC CAPITAL EXP F.xii'!F47+'WATSAN CAPITAL EXP F.xii'!F40</f>
        <v>69000000</v>
      </c>
    </row>
    <row r="10" spans="1:5" x14ac:dyDescent="0.3">
      <c r="A10" s="20">
        <v>32010600</v>
      </c>
      <c r="B10" s="21" t="s">
        <v>510</v>
      </c>
      <c r="C10" s="28">
        <f>'PMD CAPITAL EXP F.xii'!D49+'AGRIC CAPITAL EXP F.xii'!D49+'FINANCE CAPITAL EXP F.xii'!D37+'WORKS CAPITAL EXP F.xii'!D56+'ESD CAPITAL EXP F.xii'!D74+'PHC CAPITAL EXP F.xii'!D56+'WATSAN CAPITAL EXP F.xii'!D49</f>
        <v>140000000</v>
      </c>
      <c r="D10" s="28">
        <f>'PMD CAPITAL EXP F.xii'!E49+'AGRIC CAPITAL EXP F.xii'!E49+'FINANCE CAPITAL EXP F.xii'!E37+'WORKS CAPITAL EXP F.xii'!E56+'ESD CAPITAL EXP F.xii'!E74+'PHC CAPITAL EXP F.xii'!E56+'WATSAN CAPITAL EXP F.xii'!E49</f>
        <v>25008887</v>
      </c>
      <c r="E10" s="28">
        <f>'PMD CAPITAL EXP F.xii'!F49+'AGRIC CAPITAL EXP F.xii'!F49+'FINANCE CAPITAL EXP F.xii'!F37+'WORKS CAPITAL EXP F.xii'!F56+'ESD CAPITAL EXP F.xii'!F74+'PHC CAPITAL EXP F.xii'!F56+'WATSAN CAPITAL EXP F.xii'!F49</f>
        <v>50000000</v>
      </c>
    </row>
    <row r="11" spans="1:5" x14ac:dyDescent="0.3">
      <c r="A11" s="20">
        <v>32010900</v>
      </c>
      <c r="B11" s="21" t="s">
        <v>511</v>
      </c>
      <c r="C11" s="28">
        <f>'PMD CAPITAL EXP F.xii'!D56+'AGRIC CAPITAL EXP F.xii'!D56+'FINANCE CAPITAL EXP F.xii'!D44+'WORKS CAPITAL EXP F.xii'!D63+'ESD CAPITAL EXP F.xii'!D81+'PHC CAPITAL EXP F.xii'!D63+'WATSAN CAPITAL EXP F.xii'!D56</f>
        <v>27500000</v>
      </c>
      <c r="D11" s="28">
        <f>'PMD CAPITAL EXP F.xii'!E56+'AGRIC CAPITAL EXP F.xii'!E56+'FINANCE CAPITAL EXP F.xii'!E44+'WORKS CAPITAL EXP F.xii'!E63+'ESD CAPITAL EXP F.xii'!E81+'PHC CAPITAL EXP F.xii'!E63+'WATSAN CAPITAL EXP F.xii'!E56</f>
        <v>0</v>
      </c>
      <c r="E11" s="28">
        <f>'PMD CAPITAL EXP F.xii'!F56+'AGRIC CAPITAL EXP F.xii'!F56+'FINANCE CAPITAL EXP F.xii'!F44+'WORKS CAPITAL EXP F.xii'!F63+'ESD CAPITAL EXP F.xii'!F81+'PHC CAPITAL EXP F.xii'!F63+'WATSAN CAPITAL EXP F.xii'!F56</f>
        <v>26500000</v>
      </c>
    </row>
    <row r="12" spans="1:5" x14ac:dyDescent="0.3">
      <c r="A12" s="20">
        <v>32020100</v>
      </c>
      <c r="B12" s="21" t="s">
        <v>512</v>
      </c>
      <c r="C12" s="28">
        <f>'PMD CAPITAL EXP F.xii'!D68+'AGRIC CAPITAL EXP F.xii'!D66+'FINANCE CAPITAL EXP F.xii'!D56+'WORKS CAPITAL EXP F.xii'!D75+'ESD CAPITAL EXP F.xii'!D93+'PHC CAPITAL EXP F.xii'!D75+'WATSAN CAPITAL EXP F.xii'!D68</f>
        <v>0</v>
      </c>
      <c r="D12" s="28">
        <f>'PMD CAPITAL EXP F.xii'!E68+'AGRIC CAPITAL EXP F.xii'!E66+'FINANCE CAPITAL EXP F.xii'!E56+'WORKS CAPITAL EXP F.xii'!E75+'ESD CAPITAL EXP F.xii'!E93+'PHC CAPITAL EXP F.xii'!E75+'WATSAN CAPITAL EXP F.xii'!E68</f>
        <v>0</v>
      </c>
      <c r="E12" s="28">
        <f>'PMD CAPITAL EXP F.xii'!F68+'AGRIC CAPITAL EXP F.xii'!F66+'FINANCE CAPITAL EXP F.xii'!F56+'WORKS CAPITAL EXP F.xii'!F75+'ESD CAPITAL EXP F.xii'!F93+'PHC CAPITAL EXP F.xii'!F75+'WATSAN CAPITAL EXP F.xii'!F68</f>
        <v>150000000</v>
      </c>
    </row>
    <row r="13" spans="1:5" x14ac:dyDescent="0.3">
      <c r="A13" s="20">
        <v>32030100</v>
      </c>
      <c r="B13" s="21" t="s">
        <v>463</v>
      </c>
      <c r="C13" s="28">
        <f>'PMD CAPITAL EXP F.xii'!D75+'AGRIC CAPITAL EXP F.xii'!D73+'FINANCE CAPITAL EXP F.xii'!D63+'WORKS CAPITAL EXP F.xii'!D82+'ESD CAPITAL EXP F.xii'!D100+'PHC CAPITAL EXP F.xii'!D82+'WATSAN CAPITAL EXP F.xii'!D75</f>
        <v>4000000</v>
      </c>
      <c r="D13" s="28">
        <f>'PMD CAPITAL EXP F.xii'!E75+'AGRIC CAPITAL EXP F.xii'!E73+'FINANCE CAPITAL EXP F.xii'!E63+'WORKS CAPITAL EXP F.xii'!E82+'ESD CAPITAL EXP F.xii'!E100+'PHC CAPITAL EXP F.xii'!E82+'WATSAN CAPITAL EXP F.xii'!E75</f>
        <v>1800000</v>
      </c>
      <c r="E13" s="28">
        <f>'PMD CAPITAL EXP F.xii'!F75+'AGRIC CAPITAL EXP F.xii'!F73+'FINANCE CAPITAL EXP F.xii'!F63+'WORKS CAPITAL EXP F.xii'!F82+'ESD CAPITAL EXP F.xii'!F100+'PHC CAPITAL EXP F.xii'!F82+'WATSAN CAPITAL EXP F.xii'!F75</f>
        <v>3200000</v>
      </c>
    </row>
    <row r="14" spans="1:5" x14ac:dyDescent="0.3">
      <c r="A14" s="20">
        <v>32011000</v>
      </c>
      <c r="B14" s="21" t="s">
        <v>551</v>
      </c>
      <c r="C14" s="28">
        <f>'PMD CAPITAL EXP F.xii'!D81+'AGRIC CAPITAL EXP F.xii'!D79+'FINANCE CAPITAL EXP F.xii'!D69+'WORKS CAPITAL EXP F.xii'!D88+'ESD CAPITAL EXP F.xii'!D106+'PHC CAPITAL EXP F.xii'!D88+'WATSAN CAPITAL EXP F.xii'!D81</f>
        <v>0</v>
      </c>
      <c r="D14" s="28">
        <f>'PMD CAPITAL EXP F.xii'!E81+'AGRIC CAPITAL EXP F.xii'!E79+'FINANCE CAPITAL EXP F.xii'!E69+'WORKS CAPITAL EXP F.xii'!E88+'ESD CAPITAL EXP F.xii'!E106+'PHC CAPITAL EXP F.xii'!E88+'WATSAN CAPITAL EXP F.xii'!E81</f>
        <v>0</v>
      </c>
      <c r="E14" s="28">
        <f>'PMD CAPITAL EXP F.xii'!F81+'AGRIC CAPITAL EXP F.xii'!F79+'FINANCE CAPITAL EXP F.xii'!F69+'WORKS CAPITAL EXP F.xii'!F88+'ESD CAPITAL EXP F.xii'!F106+'PHC CAPITAL EXP F.xii'!F88+'WATSAN CAPITAL EXP F.xii'!F81</f>
        <v>0</v>
      </c>
    </row>
    <row r="15" spans="1:5" hidden="1" x14ac:dyDescent="0.3">
      <c r="A15" s="21" t="s">
        <v>340</v>
      </c>
      <c r="B15" s="21" t="s">
        <v>340</v>
      </c>
      <c r="C15" s="21"/>
      <c r="D15" s="21"/>
      <c r="E15" s="21"/>
    </row>
    <row r="16" spans="1:5" hidden="1" x14ac:dyDescent="0.3">
      <c r="A16" s="21" t="s">
        <v>340</v>
      </c>
      <c r="B16" s="21" t="s">
        <v>340</v>
      </c>
      <c r="C16" s="21"/>
      <c r="D16" s="21"/>
      <c r="E16" s="21"/>
    </row>
    <row r="17" spans="1:5" hidden="1" x14ac:dyDescent="0.3">
      <c r="A17" s="21" t="s">
        <v>340</v>
      </c>
      <c r="B17" s="21" t="s">
        <v>340</v>
      </c>
      <c r="C17" s="21"/>
      <c r="D17" s="21"/>
      <c r="E17" s="21"/>
    </row>
    <row r="18" spans="1:5" hidden="1" x14ac:dyDescent="0.3">
      <c r="A18" s="21" t="s">
        <v>340</v>
      </c>
      <c r="B18" s="21" t="s">
        <v>340</v>
      </c>
      <c r="C18" s="21"/>
      <c r="D18" s="21"/>
      <c r="E18" s="21"/>
    </row>
    <row r="19" spans="1:5" hidden="1" x14ac:dyDescent="0.3">
      <c r="A19" s="21" t="s">
        <v>340</v>
      </c>
      <c r="B19" s="21" t="s">
        <v>340</v>
      </c>
      <c r="C19" s="21"/>
      <c r="D19" s="21"/>
      <c r="E19" s="21"/>
    </row>
    <row r="20" spans="1:5" hidden="1" x14ac:dyDescent="0.3">
      <c r="A20" s="21" t="s">
        <v>340</v>
      </c>
      <c r="B20" s="21" t="s">
        <v>340</v>
      </c>
      <c r="C20" s="21"/>
      <c r="D20" s="21"/>
      <c r="E20" s="21"/>
    </row>
    <row r="21" spans="1:5" hidden="1" x14ac:dyDescent="0.3">
      <c r="A21" s="21" t="s">
        <v>340</v>
      </c>
      <c r="B21" s="21" t="s">
        <v>340</v>
      </c>
      <c r="C21" s="21"/>
      <c r="D21" s="21"/>
      <c r="E21" s="21"/>
    </row>
    <row r="22" spans="1:5" hidden="1" x14ac:dyDescent="0.3">
      <c r="A22" s="21" t="s">
        <v>340</v>
      </c>
      <c r="B22" s="21" t="s">
        <v>340</v>
      </c>
      <c r="C22" s="21"/>
      <c r="D22" s="21"/>
      <c r="E22" s="21"/>
    </row>
    <row r="23" spans="1:5" hidden="1" x14ac:dyDescent="0.3">
      <c r="A23" s="21" t="s">
        <v>340</v>
      </c>
      <c r="B23" s="21" t="s">
        <v>340</v>
      </c>
      <c r="C23" s="21"/>
      <c r="D23" s="21"/>
      <c r="E23" s="21"/>
    </row>
    <row r="24" spans="1:5" hidden="1" x14ac:dyDescent="0.3">
      <c r="A24" s="21" t="s">
        <v>340</v>
      </c>
      <c r="B24" s="21" t="s">
        <v>340</v>
      </c>
      <c r="C24" s="21"/>
      <c r="D24" s="21"/>
      <c r="E24" s="21"/>
    </row>
    <row r="25" spans="1:5" hidden="1" x14ac:dyDescent="0.3">
      <c r="A25" s="21" t="s">
        <v>340</v>
      </c>
      <c r="B25" s="21" t="s">
        <v>340</v>
      </c>
      <c r="C25" s="21"/>
      <c r="D25" s="21"/>
      <c r="E25" s="21"/>
    </row>
    <row r="26" spans="1:5" hidden="1" x14ac:dyDescent="0.3">
      <c r="A26" s="21" t="s">
        <v>340</v>
      </c>
      <c r="B26" s="21" t="s">
        <v>340</v>
      </c>
      <c r="C26" s="21"/>
      <c r="D26" s="21"/>
      <c r="E26" s="21"/>
    </row>
    <row r="27" spans="1:5" hidden="1" x14ac:dyDescent="0.3">
      <c r="A27" s="21" t="s">
        <v>340</v>
      </c>
      <c r="B27" s="21" t="s">
        <v>340</v>
      </c>
      <c r="C27" s="21"/>
      <c r="D27" s="21"/>
      <c r="E27" s="21"/>
    </row>
    <row r="28" spans="1:5" x14ac:dyDescent="0.3">
      <c r="A28" s="21" t="s">
        <v>340</v>
      </c>
      <c r="B28" s="23" t="s">
        <v>513</v>
      </c>
      <c r="C28" s="29">
        <f>SUM(C5:C27)</f>
        <v>4379585787</v>
      </c>
      <c r="D28" s="29">
        <f>SUM(D5:D27)</f>
        <v>1673775006</v>
      </c>
      <c r="E28" s="29">
        <f>SUM(E5:E27)</f>
        <v>4901335178</v>
      </c>
    </row>
    <row r="29" spans="1:5" hidden="1" x14ac:dyDescent="0.3">
      <c r="A29" s="4"/>
      <c r="B29" s="5"/>
      <c r="C29" s="11"/>
      <c r="D29" s="11"/>
      <c r="E29" s="11"/>
    </row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0Ycfc/RSuU5a9wfYldvjTSw7O+8Js+m89vKhSimiHSQDWjgmCmkJPb+5Nzxsa8FqHmtDz588z+FBVVs4C6CTcw==" saltValue="aIGPAq0rZgIqtO6qNxNmT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75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2" t="s">
        <v>525</v>
      </c>
      <c r="B1" s="72"/>
      <c r="C1" s="72"/>
      <c r="D1" s="72"/>
      <c r="E1" s="72"/>
    </row>
    <row r="2" spans="1:5" ht="39.65" customHeight="1" x14ac:dyDescent="0.3">
      <c r="A2" s="74" t="s">
        <v>799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592</v>
      </c>
      <c r="D4" s="50" t="s">
        <v>593</v>
      </c>
      <c r="E4" s="50" t="s">
        <v>594</v>
      </c>
    </row>
    <row r="5" spans="1:5" x14ac:dyDescent="0.3">
      <c r="A5" s="25" t="s">
        <v>514</v>
      </c>
      <c r="B5" s="27" t="s">
        <v>479</v>
      </c>
      <c r="C5" s="11">
        <v>0</v>
      </c>
      <c r="D5" s="11">
        <v>0</v>
      </c>
      <c r="E5" s="11">
        <v>0</v>
      </c>
    </row>
    <row r="6" spans="1:5" x14ac:dyDescent="0.3">
      <c r="A6" s="25" t="s">
        <v>515</v>
      </c>
      <c r="B6" s="27" t="s">
        <v>480</v>
      </c>
      <c r="C6" s="11">
        <v>0</v>
      </c>
      <c r="D6" s="11">
        <v>0</v>
      </c>
      <c r="E6" s="11">
        <v>0</v>
      </c>
    </row>
    <row r="7" spans="1:5" x14ac:dyDescent="0.3">
      <c r="A7" s="25" t="s">
        <v>516</v>
      </c>
      <c r="B7" s="27" t="s">
        <v>481</v>
      </c>
      <c r="C7" s="11">
        <v>0</v>
      </c>
      <c r="D7" s="11">
        <v>0</v>
      </c>
      <c r="E7" s="11">
        <v>0</v>
      </c>
    </row>
    <row r="8" spans="1:5" x14ac:dyDescent="0.3">
      <c r="A8" s="25" t="s">
        <v>517</v>
      </c>
      <c r="B8" s="21" t="s">
        <v>750</v>
      </c>
      <c r="C8" s="11">
        <f>'PMD CAPITAL EXP F.xii'!D6</f>
        <v>983758195</v>
      </c>
      <c r="D8" s="11">
        <f>'PMD CAPITAL EXP F.xii'!E6</f>
        <v>449754097</v>
      </c>
      <c r="E8" s="11">
        <f>'PMD CAPITAL EXP F.xii'!F6</f>
        <v>682000000</v>
      </c>
    </row>
    <row r="9" spans="1:5" x14ac:dyDescent="0.3">
      <c r="A9" s="25" t="s">
        <v>518</v>
      </c>
      <c r="B9" s="21" t="s">
        <v>482</v>
      </c>
      <c r="C9" s="11">
        <f>'AGRIC CAPITAL EXP F.xii'!D6</f>
        <v>339500000</v>
      </c>
      <c r="D9" s="11">
        <f>'AGRIC CAPITAL EXP F.xii'!E6</f>
        <v>49015579</v>
      </c>
      <c r="E9" s="11">
        <f>'AGRIC CAPITAL EXP F.xii'!F6</f>
        <v>556700000</v>
      </c>
    </row>
    <row r="10" spans="1:5" x14ac:dyDescent="0.3">
      <c r="A10" s="25" t="s">
        <v>519</v>
      </c>
      <c r="B10" s="21" t="s">
        <v>483</v>
      </c>
      <c r="C10" s="11">
        <f>'FINANCE CAPITAL EXP F.xii'!D6</f>
        <v>32000000</v>
      </c>
      <c r="D10" s="11">
        <f>'FINANCE CAPITAL EXP F.xii'!E6</f>
        <v>0</v>
      </c>
      <c r="E10" s="11">
        <f>'FINANCE CAPITAL EXP F.xii'!F6</f>
        <v>1609635178</v>
      </c>
    </row>
    <row r="11" spans="1:5" x14ac:dyDescent="0.3">
      <c r="A11" s="25" t="s">
        <v>520</v>
      </c>
      <c r="B11" s="21" t="s">
        <v>484</v>
      </c>
      <c r="C11" s="11">
        <f>'WORKS CAPITAL EXP F.xii'!D6</f>
        <v>934415440</v>
      </c>
      <c r="D11" s="11">
        <f>'WORKS CAPITAL EXP F.xii'!E6</f>
        <v>404296775</v>
      </c>
      <c r="E11" s="11">
        <f>'WORKS CAPITAL EXP F.xii'!F6</f>
        <v>807000000</v>
      </c>
    </row>
    <row r="12" spans="1:5" x14ac:dyDescent="0.3">
      <c r="A12" s="25" t="s">
        <v>521</v>
      </c>
      <c r="B12" s="21" t="s">
        <v>485</v>
      </c>
      <c r="C12" s="11">
        <f>'ESD CAPITAL EXP F.xii'!D6</f>
        <v>683000000</v>
      </c>
      <c r="D12" s="11">
        <f>'ESD CAPITAL EXP F.xii'!E6</f>
        <v>203505378</v>
      </c>
      <c r="E12" s="11">
        <f>'ESD CAPITAL EXP F.xii'!F6</f>
        <v>569000000</v>
      </c>
    </row>
    <row r="13" spans="1:5" x14ac:dyDescent="0.3">
      <c r="A13" s="25" t="s">
        <v>522</v>
      </c>
      <c r="B13" s="21" t="s">
        <v>757</v>
      </c>
      <c r="C13" s="11">
        <f>'PHC CAPITAL EXP F.xii'!D6</f>
        <v>834049737</v>
      </c>
      <c r="D13" s="11">
        <f>'PHC CAPITAL EXP F.xii'!E6</f>
        <v>350638677</v>
      </c>
      <c r="E13" s="11">
        <f>'PHC CAPITAL EXP F.xii'!F6</f>
        <v>461000000</v>
      </c>
    </row>
    <row r="14" spans="1:5" x14ac:dyDescent="0.3">
      <c r="A14" s="25" t="s">
        <v>523</v>
      </c>
      <c r="B14" s="21" t="s">
        <v>486</v>
      </c>
      <c r="C14" s="11">
        <f>'WATSAN CAPITAL EXP F.xii'!D6</f>
        <v>572862415</v>
      </c>
      <c r="D14" s="11">
        <f>'WATSAN CAPITAL EXP F.xii'!E6</f>
        <v>216564500</v>
      </c>
      <c r="E14" s="11">
        <f>'WATSAN CAPITAL EXP F.xii'!F6</f>
        <v>216000000</v>
      </c>
    </row>
    <row r="15" spans="1:5" x14ac:dyDescent="0.3">
      <c r="A15" s="25" t="s">
        <v>524</v>
      </c>
      <c r="B15" s="27" t="s">
        <v>487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471</v>
      </c>
      <c r="C25" s="11">
        <f>SUM(C5:C24)</f>
        <v>4379585787</v>
      </c>
      <c r="D25" s="11">
        <f>SUM(D5:D24)</f>
        <v>1673775006</v>
      </c>
      <c r="E25" s="11">
        <f>SUM(E5:E24)</f>
        <v>4901335178</v>
      </c>
    </row>
    <row r="26" spans="1:5" hidden="1" x14ac:dyDescent="0.3">
      <c r="A26" s="4"/>
      <c r="B26" s="5"/>
      <c r="C26" s="11"/>
      <c r="D26" s="11"/>
      <c r="E26" s="1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dkksf9oAZzqzFMb/O34SnWGOugpK6WbthS3GIJ38TQDaHOOqAUTjcRAbKepg/E5lbAjtVChinDsAK675gpze8w==" saltValue="tVsjP9qXymJ0X/+pPTLiM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B4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800</v>
      </c>
      <c r="B3" s="74"/>
      <c r="C3" s="74"/>
      <c r="D3" s="74"/>
      <c r="E3" s="74"/>
    </row>
    <row r="4" spans="1:5" x14ac:dyDescent="0.3">
      <c r="A4" s="73" t="s">
        <v>747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48085338</v>
      </c>
      <c r="D7" s="12">
        <f>D8+D13+D20</f>
        <v>6869334</v>
      </c>
      <c r="E7" s="12">
        <f>E8+E13+E20</f>
        <v>8549334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>D9</f>
        <v>6869334</v>
      </c>
      <c r="E8" s="12">
        <f>E9</f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>SUM(D10:D12)</f>
        <v>6869334</v>
      </c>
      <c r="E9" s="12">
        <f>SUM(E10:E12)</f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41216004</v>
      </c>
      <c r="D13" s="12">
        <f>D14+D18</f>
        <v>0</v>
      </c>
      <c r="E13" s="12">
        <f>E14+E18</f>
        <v>1680000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41216004</v>
      </c>
      <c r="D14" s="12">
        <f>SUM(D15:D17)</f>
        <v>0</v>
      </c>
      <c r="E14" s="12">
        <f>SUM(E15:E17)</f>
        <v>1680000</v>
      </c>
    </row>
    <row r="15" spans="1:5" x14ac:dyDescent="0.3">
      <c r="A15" s="59">
        <v>21020104</v>
      </c>
      <c r="B15" s="48" t="s">
        <v>11</v>
      </c>
      <c r="C15" s="41">
        <v>20608002</v>
      </c>
      <c r="D15" s="41"/>
      <c r="E15" s="41"/>
    </row>
    <row r="16" spans="1:5" x14ac:dyDescent="0.3">
      <c r="A16" s="59">
        <v>21020108</v>
      </c>
      <c r="B16" s="48" t="s">
        <v>12</v>
      </c>
      <c r="C16" s="41">
        <v>20608002</v>
      </c>
      <c r="D16" s="41"/>
      <c r="E16" s="41"/>
    </row>
    <row r="17" spans="1:5" x14ac:dyDescent="0.3">
      <c r="A17" s="59">
        <v>21020109</v>
      </c>
      <c r="B17" s="48" t="s">
        <v>13</v>
      </c>
      <c r="C17" s="41"/>
      <c r="D17" s="41"/>
      <c r="E17" s="41">
        <v>1680000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ABLftSXTQH4VtshC2JX1CITQN9baEg7agDxtRR0h+4aOF0tcro4FofugalHnplTWsJsgOWUSK1IoorbnkSXGJg==" saltValue="GwxTFuQ3Hir3VmYFwDCoc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45" zoomScale="90" zoomScaleNormal="100" zoomScaleSheetLayoutView="90" workbookViewId="0">
      <selection activeCell="A10" sqref="A10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801</v>
      </c>
      <c r="B4" s="74"/>
      <c r="C4" s="74"/>
      <c r="D4" s="74"/>
      <c r="E4" s="74"/>
    </row>
    <row r="5" spans="1:5" x14ac:dyDescent="0.3">
      <c r="A5" s="73" t="s">
        <v>747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416829737</v>
      </c>
      <c r="D7" s="12">
        <f>D8+D84+D88+D93</f>
        <v>381231367</v>
      </c>
      <c r="E7" s="12">
        <f>E8+E84+E88+E93</f>
        <v>162000000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416829737</v>
      </c>
      <c r="D8" s="12">
        <f>D9+D14+D22+D36+D45+D48+D54+D63+D67+D70</f>
        <v>381231367</v>
      </c>
      <c r="E8" s="12">
        <f>E9+E14+E22+E36+E45+E48+E54+E63+E67+E70</f>
        <v>162000000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10000000</v>
      </c>
      <c r="D9" s="12">
        <f>SUM(D10:D13)</f>
        <v>8941000</v>
      </c>
      <c r="E9" s="12">
        <f>SUM(E10:E13)</f>
        <v>35000000</v>
      </c>
    </row>
    <row r="10" spans="1:5" x14ac:dyDescent="0.3">
      <c r="A10" s="43">
        <v>22020101</v>
      </c>
      <c r="B10" s="44" t="s">
        <v>23</v>
      </c>
      <c r="C10" s="41">
        <v>10000000</v>
      </c>
      <c r="D10" s="41">
        <v>8941000</v>
      </c>
      <c r="E10" s="41">
        <v>15000000</v>
      </c>
    </row>
    <row r="11" spans="1:5" x14ac:dyDescent="0.3">
      <c r="A11" s="43">
        <v>22020102</v>
      </c>
      <c r="B11" s="44" t="s">
        <v>24</v>
      </c>
      <c r="C11" s="41"/>
      <c r="D11" s="41"/>
      <c r="E11" s="41">
        <v>20000000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3000000</v>
      </c>
      <c r="D22" s="12">
        <f>SUM(D23:D35)</f>
        <v>1185000</v>
      </c>
      <c r="E22" s="12">
        <f>SUM(E23:E35)</f>
        <v>5000000</v>
      </c>
    </row>
    <row r="23" spans="1:5" x14ac:dyDescent="0.3">
      <c r="A23" s="43">
        <v>22020301</v>
      </c>
      <c r="B23" s="44" t="s">
        <v>36</v>
      </c>
      <c r="C23" s="41">
        <v>3000000</v>
      </c>
      <c r="D23" s="41">
        <v>1185000</v>
      </c>
      <c r="E23" s="41">
        <v>5000000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5000000</v>
      </c>
      <c r="D36" s="12">
        <f>SUM(D37:D44)</f>
        <v>2000000</v>
      </c>
      <c r="E36" s="12">
        <f>SUM(E37:E44)</f>
        <v>5000000</v>
      </c>
    </row>
    <row r="37" spans="1:5" x14ac:dyDescent="0.3">
      <c r="A37" s="43">
        <v>22020401</v>
      </c>
      <c r="B37" s="44" t="s">
        <v>50</v>
      </c>
      <c r="C37" s="41">
        <v>5000000</v>
      </c>
      <c r="D37" s="41">
        <v>2000000</v>
      </c>
      <c r="E37" s="41">
        <v>5000000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35000000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15000000</v>
      </c>
    </row>
    <row r="47" spans="1:5" x14ac:dyDescent="0.3">
      <c r="A47" s="43">
        <v>22020502</v>
      </c>
      <c r="B47" s="44" t="s">
        <v>60</v>
      </c>
      <c r="C47" s="41"/>
      <c r="D47" s="41"/>
      <c r="E47" s="41">
        <v>20000000</v>
      </c>
    </row>
    <row r="48" spans="1:5" s="1" customFormat="1" x14ac:dyDescent="0.3">
      <c r="A48" s="4">
        <v>220206</v>
      </c>
      <c r="B48" s="5" t="s">
        <v>61</v>
      </c>
      <c r="C48" s="12">
        <f>SUM(C49:C53)</f>
        <v>354329737</v>
      </c>
      <c r="D48" s="12">
        <f>SUM(D49:D53)</f>
        <v>334255000</v>
      </c>
      <c r="E48" s="12">
        <f>SUM(E49:E53)</f>
        <v>12500000</v>
      </c>
    </row>
    <row r="49" spans="1:5" x14ac:dyDescent="0.3">
      <c r="A49" s="43">
        <v>22020601</v>
      </c>
      <c r="B49" s="44" t="s">
        <v>62</v>
      </c>
      <c r="C49" s="41">
        <v>347129737</v>
      </c>
      <c r="D49" s="41">
        <v>327755000</v>
      </c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7200000</v>
      </c>
      <c r="D52" s="41">
        <v>6500000</v>
      </c>
      <c r="E52" s="41">
        <v>12500000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4500000</v>
      </c>
      <c r="D63" s="12">
        <f>SUM(D64:D66)</f>
        <v>3500000</v>
      </c>
      <c r="E63" s="12">
        <f>SUM(E64:E66)</f>
        <v>4500000</v>
      </c>
    </row>
    <row r="64" spans="1:5" x14ac:dyDescent="0.3">
      <c r="A64" s="43">
        <v>22020801</v>
      </c>
      <c r="B64" s="44" t="s">
        <v>77</v>
      </c>
      <c r="C64" s="41">
        <v>4500000</v>
      </c>
      <c r="D64" s="41">
        <v>3500000</v>
      </c>
      <c r="E64" s="41">
        <v>4500000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40000000</v>
      </c>
      <c r="D70" s="12">
        <f>SUM(D71:D83)</f>
        <v>31350367</v>
      </c>
      <c r="E70" s="12">
        <f>SUM(E71:E83)</f>
        <v>65000000</v>
      </c>
    </row>
    <row r="71" spans="1:5" x14ac:dyDescent="0.3">
      <c r="A71" s="43">
        <v>22021001</v>
      </c>
      <c r="B71" s="44" t="s">
        <v>84</v>
      </c>
      <c r="C71" s="41">
        <v>10000000</v>
      </c>
      <c r="D71" s="41">
        <v>9190000</v>
      </c>
      <c r="E71" s="41">
        <v>10000000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30000000</v>
      </c>
      <c r="D76" s="41">
        <v>22160367</v>
      </c>
      <c r="E76" s="41">
        <v>50000000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/>
      <c r="D83" s="41"/>
      <c r="E83" s="41">
        <v>5000000</v>
      </c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iktZsz28vbpBWPKTN7pxhpRYokTBYzdhfYcR2QqLCVI4HiyRFUnP377NzKSICGMe+BJxyogC/ziuXcRYhYZeA==" saltValue="0e8DI0YZ5cjLWwqvlrHVp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B1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802</v>
      </c>
      <c r="B3" s="74"/>
      <c r="C3" s="74"/>
      <c r="D3" s="74"/>
      <c r="E3" s="74"/>
    </row>
    <row r="4" spans="1:5" x14ac:dyDescent="0.3">
      <c r="A4" s="73" t="s">
        <v>748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228250792</v>
      </c>
      <c r="D7" s="12">
        <f>D8+D13+D20</f>
        <v>20478240</v>
      </c>
      <c r="E7" s="12">
        <f>E8+E13+E20</f>
        <v>20478240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>D9</f>
        <v>20478240</v>
      </c>
      <c r="E8" s="12">
        <f>E9</f>
        <v>20478240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>SUM(D10:D12)</f>
        <v>20478240</v>
      </c>
      <c r="E9" s="12">
        <f>SUM(E10:E12)</f>
        <v>20478240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20478240</v>
      </c>
      <c r="E12" s="41">
        <v>20478240</v>
      </c>
    </row>
    <row r="13" spans="1:5" s="1" customFormat="1" x14ac:dyDescent="0.3">
      <c r="A13" s="3">
        <v>2102</v>
      </c>
      <c r="B13" s="3" t="s">
        <v>9</v>
      </c>
      <c r="C13" s="12">
        <f>C14+C18</f>
        <v>195643536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195643536</v>
      </c>
      <c r="D14" s="12">
        <f>SUM(D15:D17)</f>
        <v>0</v>
      </c>
      <c r="E14" s="12">
        <f>SUM(E15:E17)</f>
        <v>0</v>
      </c>
    </row>
    <row r="15" spans="1:5" x14ac:dyDescent="0.3">
      <c r="A15" s="59">
        <v>21020104</v>
      </c>
      <c r="B15" s="48" t="s">
        <v>11</v>
      </c>
      <c r="C15" s="41">
        <v>97821768</v>
      </c>
      <c r="D15" s="41"/>
      <c r="E15" s="41"/>
    </row>
    <row r="16" spans="1:5" x14ac:dyDescent="0.3">
      <c r="A16" s="59">
        <v>21020108</v>
      </c>
      <c r="B16" s="48" t="s">
        <v>12</v>
      </c>
      <c r="C16" s="41">
        <v>97821768</v>
      </c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lbLuVRjz2X+wwxSYQC/kv8JenXV9r3sVRvtej3qu6/xhUL9+nWwmKGObjPC8AhR3/eBpZR/yWl5wg9yPh7Kqg==" saltValue="sa8lFOHStHUc9cz0pV/Zy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22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803</v>
      </c>
      <c r="B4" s="74"/>
      <c r="C4" s="74"/>
      <c r="D4" s="74"/>
      <c r="E4" s="74"/>
    </row>
    <row r="5" spans="1:5" x14ac:dyDescent="0.3">
      <c r="A5" s="73" t="s">
        <v>748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20200000</v>
      </c>
      <c r="D7" s="12">
        <f>D8+D84+D88+D93</f>
        <v>13100000</v>
      </c>
      <c r="E7" s="12">
        <f>E8+E84+E88+E93</f>
        <v>18200000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20200000</v>
      </c>
      <c r="D8" s="12">
        <f>D9+D14+D22+D36+D45+D48+D54+D63+D67+D70</f>
        <v>13100000</v>
      </c>
      <c r="E8" s="12">
        <f>E9+E14+E22+E36+E45+E48+E54+E63+E67+E70</f>
        <v>18200000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7000000</v>
      </c>
      <c r="D9" s="12">
        <f>SUM(D10:D13)</f>
        <v>4300000</v>
      </c>
      <c r="E9" s="12">
        <f>SUM(E10:E13)</f>
        <v>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7000000</v>
      </c>
      <c r="D11" s="41">
        <v>4300000</v>
      </c>
      <c r="E11" s="41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1500000</v>
      </c>
      <c r="D22" s="12">
        <f>SUM(D23:D35)</f>
        <v>1200000</v>
      </c>
      <c r="E22" s="12">
        <f>SUM(E23:E35)</f>
        <v>1500000</v>
      </c>
    </row>
    <row r="23" spans="1:5" x14ac:dyDescent="0.3">
      <c r="A23" s="43">
        <v>22020301</v>
      </c>
      <c r="B23" s="44" t="s">
        <v>36</v>
      </c>
      <c r="C23" s="41">
        <v>1500000</v>
      </c>
      <c r="D23" s="41">
        <v>1200000</v>
      </c>
      <c r="E23" s="41">
        <v>1500000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2500000</v>
      </c>
      <c r="D36" s="12">
        <f>SUM(D37:D44)</f>
        <v>1250000</v>
      </c>
      <c r="E36" s="12">
        <f>SUM(E37:E44)</f>
        <v>2500000</v>
      </c>
    </row>
    <row r="37" spans="1:5" x14ac:dyDescent="0.3">
      <c r="A37" s="43">
        <v>22020401</v>
      </c>
      <c r="B37" s="44" t="s">
        <v>50</v>
      </c>
      <c r="C37" s="41">
        <v>2500000</v>
      </c>
      <c r="D37" s="41">
        <v>1250000</v>
      </c>
      <c r="E37" s="41">
        <v>2500000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3000000</v>
      </c>
      <c r="D63" s="12">
        <f>SUM(D64:D66)</f>
        <v>2600000</v>
      </c>
      <c r="E63" s="12">
        <f>SUM(E64:E66)</f>
        <v>3000000</v>
      </c>
    </row>
    <row r="64" spans="1:5" x14ac:dyDescent="0.3">
      <c r="A64" s="43">
        <v>22020801</v>
      </c>
      <c r="B64" s="44" t="s">
        <v>77</v>
      </c>
      <c r="C64" s="41">
        <v>3000000</v>
      </c>
      <c r="D64" s="41">
        <v>2600000</v>
      </c>
      <c r="E64" s="41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6200000</v>
      </c>
      <c r="D70" s="12">
        <f>SUM(D71:D83)</f>
        <v>3750000</v>
      </c>
      <c r="E70" s="12">
        <f>SUM(E71:E83)</f>
        <v>6200000</v>
      </c>
    </row>
    <row r="71" spans="1:5" x14ac:dyDescent="0.3">
      <c r="A71" s="43">
        <v>22021001</v>
      </c>
      <c r="B71" s="44" t="s">
        <v>84</v>
      </c>
      <c r="C71" s="41">
        <v>5000000</v>
      </c>
      <c r="D71" s="41">
        <v>3000000</v>
      </c>
      <c r="E71" s="41">
        <v>5000000</v>
      </c>
    </row>
    <row r="72" spans="1:5" x14ac:dyDescent="0.3">
      <c r="A72" s="43">
        <v>22021002</v>
      </c>
      <c r="B72" s="44" t="s">
        <v>85</v>
      </c>
      <c r="C72" s="41">
        <v>1200000</v>
      </c>
      <c r="D72" s="41">
        <v>750000</v>
      </c>
      <c r="E72" s="41">
        <v>1200000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dG74qHCecT74oVGnYA/hZxcYHHV+mSOHt2tmc9ClzKBbN80TkIAeKhhIKay9EBiZ9Nvo+iS1zu8hB0NkwLO3g==" saltValue="WiMeTeh07sh55qJedHcSU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B1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804</v>
      </c>
      <c r="B3" s="74"/>
      <c r="C3" s="74"/>
      <c r="D3" s="74"/>
      <c r="E3" s="74"/>
    </row>
    <row r="4" spans="1:5" x14ac:dyDescent="0.3">
      <c r="A4" s="73" t="s">
        <v>749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295156535</v>
      </c>
      <c r="D7" s="12">
        <f>D8+D13+D20</f>
        <v>31487541</v>
      </c>
      <c r="E7" s="12">
        <f>E8+E13+E20</f>
        <v>31487541</v>
      </c>
    </row>
    <row r="8" spans="1:5" s="1" customFormat="1" x14ac:dyDescent="0.3">
      <c r="A8" s="3">
        <v>2101</v>
      </c>
      <c r="B8" s="3" t="s">
        <v>5</v>
      </c>
      <c r="C8" s="12">
        <f>C9</f>
        <v>42165505</v>
      </c>
      <c r="D8" s="12">
        <f>D9</f>
        <v>31487541</v>
      </c>
      <c r="E8" s="12">
        <f>E9</f>
        <v>31487541</v>
      </c>
    </row>
    <row r="9" spans="1:5" s="1" customFormat="1" x14ac:dyDescent="0.3">
      <c r="A9" s="3">
        <v>210101</v>
      </c>
      <c r="B9" s="3" t="s">
        <v>6</v>
      </c>
      <c r="C9" s="12">
        <f>SUM(C10:C12)</f>
        <v>42165505</v>
      </c>
      <c r="D9" s="12">
        <f>SUM(D10:D12)</f>
        <v>31487541</v>
      </c>
      <c r="E9" s="12">
        <f>SUM(E10:E12)</f>
        <v>31487541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42165505</v>
      </c>
      <c r="D12" s="41">
        <v>31487541</v>
      </c>
      <c r="E12" s="41">
        <v>31487541</v>
      </c>
    </row>
    <row r="13" spans="1:5" s="1" customFormat="1" x14ac:dyDescent="0.3">
      <c r="A13" s="3">
        <v>2102</v>
      </c>
      <c r="B13" s="3" t="s">
        <v>9</v>
      </c>
      <c r="C13" s="12">
        <f>C14+C18</f>
        <v>252991030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252991030</v>
      </c>
      <c r="D14" s="12">
        <f>SUM(D15:D17)</f>
        <v>0</v>
      </c>
      <c r="E14" s="12">
        <f>SUM(E15:E17)</f>
        <v>0</v>
      </c>
    </row>
    <row r="15" spans="1:5" x14ac:dyDescent="0.3">
      <c r="A15" s="59">
        <v>21020104</v>
      </c>
      <c r="B15" s="48" t="s">
        <v>11</v>
      </c>
      <c r="C15" s="41">
        <v>126495515</v>
      </c>
      <c r="D15" s="41"/>
      <c r="E15" s="41"/>
    </row>
    <row r="16" spans="1:5" x14ac:dyDescent="0.3">
      <c r="A16" s="59">
        <v>21020108</v>
      </c>
      <c r="B16" s="48" t="s">
        <v>12</v>
      </c>
      <c r="C16" s="41">
        <v>126495515</v>
      </c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ybd4fLdhHVbLVnR/CW8S0c1gXnQ4CLtZBTRJ72ujAWiEOZFjSRJmGRgeWMymNlaK+0OyoCNHOkWHePlVsBnPA==" saltValue="7ZzJIfaMpupuw5L1y7A76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zoomScale="77" zoomScaleNormal="100" zoomScaleSheetLayoutView="77" workbookViewId="0">
      <selection activeCell="C74" sqref="C74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805</v>
      </c>
      <c r="B4" s="74"/>
      <c r="C4" s="74"/>
      <c r="D4" s="74"/>
      <c r="E4" s="74"/>
    </row>
    <row r="5" spans="1:5" x14ac:dyDescent="0.3">
      <c r="A5" s="73" t="s">
        <v>749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67000000</v>
      </c>
      <c r="D7" s="12">
        <f>D8+D84+D88+D93</f>
        <v>16380000</v>
      </c>
      <c r="E7" s="12">
        <f>E8+E84+E88+E93</f>
        <v>35000000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67000000</v>
      </c>
      <c r="D8" s="12">
        <f>D9+D14+D22+D36+D45+D48+D54+D63+D67+D70</f>
        <v>16380000</v>
      </c>
      <c r="E8" s="12">
        <f>E9+E14+E22+E36+E45+E48+E54+E63+E67+E70</f>
        <v>35000000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8000000</v>
      </c>
      <c r="D9" s="12">
        <f>SUM(D10:D13)</f>
        <v>3430000</v>
      </c>
      <c r="E9" s="12">
        <f>SUM(E10:E13)</f>
        <v>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8000000</v>
      </c>
      <c r="D11" s="41">
        <v>3430000</v>
      </c>
      <c r="E11" s="41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5000000</v>
      </c>
      <c r="D22" s="12">
        <f>SUM(D23:D35)</f>
        <v>50000</v>
      </c>
      <c r="E22" s="12">
        <f>SUM(E23:E35)</f>
        <v>500000</v>
      </c>
    </row>
    <row r="23" spans="1:5" x14ac:dyDescent="0.3">
      <c r="A23" s="43">
        <v>22020301</v>
      </c>
      <c r="B23" s="44" t="s">
        <v>36</v>
      </c>
      <c r="C23" s="41">
        <v>5000000</v>
      </c>
      <c r="D23" s="41">
        <v>50000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11000000</v>
      </c>
      <c r="D36" s="12">
        <f>SUM(D37:D44)</f>
        <v>2865000</v>
      </c>
      <c r="E36" s="12">
        <f>SUM(E37:E44)</f>
        <v>6000000</v>
      </c>
    </row>
    <row r="37" spans="1:5" x14ac:dyDescent="0.3">
      <c r="A37" s="43">
        <v>22020401</v>
      </c>
      <c r="B37" s="44" t="s">
        <v>50</v>
      </c>
      <c r="C37" s="41">
        <v>8000000</v>
      </c>
      <c r="D37" s="41">
        <v>2865000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3000000</v>
      </c>
      <c r="D38" s="41"/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7000000</v>
      </c>
      <c r="D63" s="12">
        <f>SUM(D64:D66)</f>
        <v>2410000</v>
      </c>
      <c r="E63" s="12">
        <f>SUM(E64:E66)</f>
        <v>3500000</v>
      </c>
    </row>
    <row r="64" spans="1:5" x14ac:dyDescent="0.3">
      <c r="A64" s="43">
        <v>22020801</v>
      </c>
      <c r="B64" s="44" t="s">
        <v>77</v>
      </c>
      <c r="C64" s="41">
        <v>7000000</v>
      </c>
      <c r="D64" s="41">
        <v>2410000</v>
      </c>
      <c r="E64" s="41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x14ac:dyDescent="0.3">
      <c r="A66" s="43">
        <v>22020803</v>
      </c>
      <c r="B66" s="44" t="s">
        <v>79</v>
      </c>
      <c r="C66" s="41"/>
      <c r="D66" s="41"/>
      <c r="E66" s="41">
        <v>500000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36000000</v>
      </c>
      <c r="D70" s="12">
        <f>SUM(D71:D83)</f>
        <v>7625000</v>
      </c>
      <c r="E70" s="12">
        <f>SUM(E71:E83)</f>
        <v>20000000</v>
      </c>
    </row>
    <row r="71" spans="1:5" x14ac:dyDescent="0.3">
      <c r="A71" s="43">
        <v>22021001</v>
      </c>
      <c r="B71" s="44" t="s">
        <v>84</v>
      </c>
      <c r="C71" s="41">
        <v>18000000</v>
      </c>
      <c r="D71" s="41">
        <v>2825000</v>
      </c>
      <c r="E71" s="41">
        <v>10000000</v>
      </c>
    </row>
    <row r="72" spans="1:5" x14ac:dyDescent="0.3">
      <c r="A72" s="43">
        <v>22021002</v>
      </c>
      <c r="B72" s="44" t="s">
        <v>85</v>
      </c>
      <c r="C72" s="41">
        <v>18000000</v>
      </c>
      <c r="D72" s="41">
        <v>4800000</v>
      </c>
      <c r="E72" s="41">
        <v>10000000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oEFu33FvPvEwgP/wtXovlZRegy7JOhQN7RUwftmjFbu0MreGoXU9sT3LAgw+P08P9B7xAUIUQEAhInR3hNyZpA==" saltValue="5OSjn8yzSu/cmTIB5FR+r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B1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806</v>
      </c>
      <c r="B3" s="74"/>
      <c r="C3" s="74"/>
      <c r="D3" s="74"/>
      <c r="E3" s="74"/>
    </row>
    <row r="4" spans="1:5" x14ac:dyDescent="0.3">
      <c r="A4" s="73" t="s">
        <v>751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88145864</v>
      </c>
      <c r="D7" s="12">
        <f>D8+D13+D20</f>
        <v>66926175</v>
      </c>
      <c r="E7" s="12">
        <f>E8+E13+E20</f>
        <v>69169151</v>
      </c>
    </row>
    <row r="8" spans="1:5" s="1" customFormat="1" x14ac:dyDescent="0.3">
      <c r="A8" s="3">
        <v>2101</v>
      </c>
      <c r="B8" s="3" t="s">
        <v>5</v>
      </c>
      <c r="C8" s="12">
        <f>C9</f>
        <v>88145864</v>
      </c>
      <c r="D8" s="12">
        <f>D9</f>
        <v>66926175</v>
      </c>
      <c r="E8" s="12">
        <f>E9</f>
        <v>69169151</v>
      </c>
    </row>
    <row r="9" spans="1:5" s="1" customFormat="1" x14ac:dyDescent="0.3">
      <c r="A9" s="3">
        <v>210101</v>
      </c>
      <c r="B9" s="3" t="s">
        <v>6</v>
      </c>
      <c r="C9" s="12">
        <f>SUM(C10:C12)</f>
        <v>88145864</v>
      </c>
      <c r="D9" s="12">
        <f>SUM(D10:D12)</f>
        <v>66926175</v>
      </c>
      <c r="E9" s="12">
        <f>SUM(E10:E12)</f>
        <v>69169151</v>
      </c>
    </row>
    <row r="10" spans="1:5" x14ac:dyDescent="0.3">
      <c r="A10" s="59">
        <v>21010101</v>
      </c>
      <c r="B10" s="48" t="s">
        <v>5</v>
      </c>
      <c r="C10" s="41">
        <v>88145864</v>
      </c>
      <c r="D10" s="41">
        <v>66926175</v>
      </c>
      <c r="E10" s="41">
        <v>69169151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WYQ9EuP7efEAo566s8xnRie0v2fJLhRjHRDYsLBqlBTn6dWNOwTitz3e68eG2y9mYkuCmXxaWOQGRchqWtTHg==" saltValue="3h5wG26+vq4lwj3jd/SWz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zoomScale="90" zoomScaleNormal="100" zoomScaleSheetLayoutView="90" workbookViewId="0">
      <selection activeCell="C74" sqref="C74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807</v>
      </c>
      <c r="B4" s="74"/>
      <c r="C4" s="74"/>
      <c r="D4" s="74"/>
      <c r="E4" s="74"/>
    </row>
    <row r="5" spans="1:5" x14ac:dyDescent="0.3">
      <c r="A5" s="73" t="s">
        <v>751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187500000</v>
      </c>
      <c r="D7" s="12">
        <f>D8+D84+D88+D93</f>
        <v>130946409</v>
      </c>
      <c r="E7" s="12">
        <f>E8+E84+E88+E93</f>
        <v>159500000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167500000</v>
      </c>
      <c r="D8" s="12">
        <f>D9+D14+D22+D36+D45+D48+D54+D63+D67+D70</f>
        <v>130946409</v>
      </c>
      <c r="E8" s="12">
        <f>E9+E14+E22+E36+E45+E48+E54+E63+E67+E70</f>
        <v>159500000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17000000</v>
      </c>
      <c r="D9" s="12">
        <f>SUM(D10:D13)</f>
        <v>16520065</v>
      </c>
      <c r="E9" s="12">
        <f>SUM(E10:E13)</f>
        <v>26500000</v>
      </c>
    </row>
    <row r="10" spans="1:5" x14ac:dyDescent="0.3">
      <c r="A10" s="43">
        <v>22020101</v>
      </c>
      <c r="B10" s="44" t="s">
        <v>23</v>
      </c>
      <c r="C10" s="41"/>
      <c r="D10" s="41"/>
      <c r="E10" s="41">
        <v>7000000</v>
      </c>
    </row>
    <row r="11" spans="1:5" x14ac:dyDescent="0.3">
      <c r="A11" s="43">
        <v>22020102</v>
      </c>
      <c r="B11" s="44" t="s">
        <v>24</v>
      </c>
      <c r="C11" s="41">
        <v>17000000</v>
      </c>
      <c r="D11" s="41">
        <v>16520065</v>
      </c>
      <c r="E11" s="41">
        <v>19500000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4500000</v>
      </c>
      <c r="D22" s="12">
        <f>SUM(D23:D35)</f>
        <v>3700000</v>
      </c>
      <c r="E22" s="12">
        <f>SUM(E23:E35)</f>
        <v>5000000</v>
      </c>
    </row>
    <row r="23" spans="1:5" x14ac:dyDescent="0.3">
      <c r="A23" s="43">
        <v>22020301</v>
      </c>
      <c r="B23" s="44" t="s">
        <v>36</v>
      </c>
      <c r="C23" s="41">
        <v>4500000</v>
      </c>
      <c r="D23" s="41">
        <v>3700000</v>
      </c>
      <c r="E23" s="41">
        <v>5000000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12000000</v>
      </c>
      <c r="D36" s="12">
        <f>SUM(D37:D44)</f>
        <v>10547000</v>
      </c>
      <c r="E36" s="12">
        <f>SUM(E37:E44)</f>
        <v>12000000</v>
      </c>
    </row>
    <row r="37" spans="1:5" x14ac:dyDescent="0.3">
      <c r="A37" s="43">
        <v>22020401</v>
      </c>
      <c r="B37" s="44" t="s">
        <v>50</v>
      </c>
      <c r="C37" s="41">
        <v>10000000</v>
      </c>
      <c r="D37" s="41">
        <v>8747000</v>
      </c>
      <c r="E37" s="41">
        <v>10000000</v>
      </c>
    </row>
    <row r="38" spans="1:5" x14ac:dyDescent="0.3">
      <c r="A38" s="43">
        <v>22020402</v>
      </c>
      <c r="B38" s="44" t="s">
        <v>51</v>
      </c>
      <c r="C38" s="41">
        <v>2000000</v>
      </c>
      <c r="D38" s="41">
        <v>1800000</v>
      </c>
      <c r="E38" s="41">
        <v>2000000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13000000</v>
      </c>
      <c r="D45" s="12">
        <f>SUM(D46:D47)</f>
        <v>12950000</v>
      </c>
      <c r="E45" s="12">
        <f>SUM(E46:E47)</f>
        <v>23000000</v>
      </c>
    </row>
    <row r="46" spans="1:5" x14ac:dyDescent="0.3">
      <c r="A46" s="43">
        <v>22020501</v>
      </c>
      <c r="B46" s="44" t="s">
        <v>59</v>
      </c>
      <c r="C46" s="41">
        <v>13000000</v>
      </c>
      <c r="D46" s="41">
        <v>12950000</v>
      </c>
      <c r="E46" s="41">
        <v>23000000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3000000</v>
      </c>
      <c r="D63" s="12">
        <f>SUM(D64:D66)</f>
        <v>2985000</v>
      </c>
      <c r="E63" s="12">
        <f>SUM(E64:E66)</f>
        <v>3000000</v>
      </c>
    </row>
    <row r="64" spans="1:5" x14ac:dyDescent="0.3">
      <c r="A64" s="43">
        <v>22020801</v>
      </c>
      <c r="B64" s="44" t="s">
        <v>77</v>
      </c>
      <c r="C64" s="41">
        <v>3000000</v>
      </c>
      <c r="D64" s="41">
        <v>2985000</v>
      </c>
      <c r="E64" s="41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118000000</v>
      </c>
      <c r="D70" s="12">
        <f>SUM(D71:D83)</f>
        <v>84244344</v>
      </c>
      <c r="E70" s="12">
        <f>SUM(E71:E83)</f>
        <v>90000000</v>
      </c>
    </row>
    <row r="71" spans="1:5" x14ac:dyDescent="0.3">
      <c r="A71" s="43">
        <v>22021001</v>
      </c>
      <c r="B71" s="44" t="s">
        <v>84</v>
      </c>
      <c r="C71" s="41">
        <v>8000000</v>
      </c>
      <c r="D71" s="41">
        <v>7540000</v>
      </c>
      <c r="E71" s="41">
        <v>10000000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60000000</v>
      </c>
      <c r="D76" s="41">
        <v>50857000</v>
      </c>
      <c r="E76" s="41">
        <v>40000000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x14ac:dyDescent="0.3">
      <c r="A81" s="43">
        <v>22021020</v>
      </c>
      <c r="B81" s="44" t="s">
        <v>94</v>
      </c>
      <c r="C81" s="41">
        <v>50000000</v>
      </c>
      <c r="D81" s="41">
        <v>25847344</v>
      </c>
      <c r="E81" s="41">
        <v>40000000</v>
      </c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20000000</v>
      </c>
      <c r="D84" s="12">
        <f>D85</f>
        <v>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20000000</v>
      </c>
      <c r="D85" s="12">
        <f>SUM(D86:D87)</f>
        <v>0</v>
      </c>
      <c r="E85" s="12">
        <f>SUM(E86:E87)</f>
        <v>0</v>
      </c>
    </row>
    <row r="86" spans="1:5" x14ac:dyDescent="0.3">
      <c r="A86" s="43">
        <v>22040105</v>
      </c>
      <c r="B86" s="44" t="s">
        <v>99</v>
      </c>
      <c r="C86" s="41">
        <v>20000000</v>
      </c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DRgzLz/RTss2b5w8hHknaoGIyv5WbYg8kOb51VWQS3c94WAXO3TNCH7ONMIpRbTPeikEk80Ge+kDFl+aXc34zg==" saltValue="EL1c32vlT0qC14/b5zIc1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zoomScale="89" zoomScaleNormal="75" zoomScaleSheetLayoutView="89" workbookViewId="0">
      <selection sqref="A1:E1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</row>
    <row r="2" spans="1:6" x14ac:dyDescent="0.3">
      <c r="A2" s="73" t="s">
        <v>808</v>
      </c>
      <c r="B2" s="73"/>
      <c r="C2" s="73"/>
      <c r="D2" s="73"/>
      <c r="E2" s="73"/>
    </row>
    <row r="3" spans="1:6" x14ac:dyDescent="0.3">
      <c r="A3" s="73" t="s">
        <v>751</v>
      </c>
      <c r="B3" s="73"/>
      <c r="C3" s="73"/>
      <c r="D3" s="73"/>
      <c r="E3" s="73"/>
    </row>
    <row r="4" spans="1:6" x14ac:dyDescent="0.3">
      <c r="B4" s="68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597</v>
      </c>
      <c r="B6" s="4">
        <v>3</v>
      </c>
      <c r="C6" s="5" t="s">
        <v>113</v>
      </c>
      <c r="D6" s="11">
        <f>D7+D17+D28+D34+D40+D49+D56+D68+D75+D81</f>
        <v>983758195</v>
      </c>
      <c r="E6" s="11">
        <f>E7+E17+E28+E34+E40+E49+E56+E68+E75+E81</f>
        <v>449754097</v>
      </c>
      <c r="F6" s="11">
        <f>F7+F17+F28+F34+F40+F49+F56+F68+F75+F81</f>
        <v>682000000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347000000</v>
      </c>
      <c r="E7" s="11">
        <f>SUM(E8:E16)</f>
        <v>106498500</v>
      </c>
      <c r="F7" s="11">
        <f>SUM(F8:F16)</f>
        <v>346000000</v>
      </c>
    </row>
    <row r="8" spans="1:6" x14ac:dyDescent="0.3">
      <c r="A8" s="42" t="s">
        <v>598</v>
      </c>
      <c r="B8" s="43">
        <v>32010101</v>
      </c>
      <c r="C8" s="44" t="s">
        <v>115</v>
      </c>
      <c r="D8" s="45">
        <v>289000000</v>
      </c>
      <c r="E8" s="45">
        <v>106498500</v>
      </c>
      <c r="F8" s="45">
        <v>200000000</v>
      </c>
    </row>
    <row r="9" spans="1:6" x14ac:dyDescent="0.3">
      <c r="A9" s="42" t="s">
        <v>999</v>
      </c>
      <c r="B9" s="43">
        <v>32010102</v>
      </c>
      <c r="C9" s="44" t="s">
        <v>849</v>
      </c>
      <c r="D9" s="45">
        <v>22000000</v>
      </c>
      <c r="E9" s="45"/>
      <c r="F9" s="45">
        <v>30000000</v>
      </c>
    </row>
    <row r="10" spans="1:6" x14ac:dyDescent="0.3">
      <c r="A10" s="42" t="s">
        <v>614</v>
      </c>
      <c r="B10" s="43">
        <v>32010102</v>
      </c>
      <c r="C10" s="44" t="s">
        <v>850</v>
      </c>
      <c r="D10" s="45"/>
      <c r="E10" s="45"/>
      <c r="F10" s="45">
        <v>30000000</v>
      </c>
    </row>
    <row r="11" spans="1:6" x14ac:dyDescent="0.3">
      <c r="A11" s="42" t="s">
        <v>615</v>
      </c>
      <c r="B11" s="43">
        <v>32010102</v>
      </c>
      <c r="C11" s="44" t="s">
        <v>851</v>
      </c>
      <c r="D11" s="45">
        <v>16000000</v>
      </c>
      <c r="E11" s="45"/>
      <c r="F11" s="45">
        <v>16000000</v>
      </c>
    </row>
    <row r="12" spans="1:6" x14ac:dyDescent="0.3">
      <c r="A12" s="42" t="s">
        <v>616</v>
      </c>
      <c r="B12" s="43">
        <v>32010102</v>
      </c>
      <c r="C12" s="44" t="s">
        <v>852</v>
      </c>
      <c r="D12" s="45">
        <v>20000000</v>
      </c>
      <c r="E12" s="45"/>
      <c r="F12" s="45">
        <v>10000000</v>
      </c>
    </row>
    <row r="13" spans="1:6" ht="30" x14ac:dyDescent="0.3">
      <c r="A13" s="42" t="s">
        <v>616</v>
      </c>
      <c r="B13" s="43">
        <v>32010102</v>
      </c>
      <c r="C13" s="44" t="s">
        <v>1016</v>
      </c>
      <c r="D13" s="45"/>
      <c r="E13" s="45"/>
      <c r="F13" s="45">
        <v>60000000</v>
      </c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46000000</v>
      </c>
      <c r="E17" s="11">
        <f>SUM(E18:E27)</f>
        <v>0</v>
      </c>
      <c r="F17" s="11">
        <f>SUM(F18:F27)</f>
        <v>72000000</v>
      </c>
    </row>
    <row r="18" spans="1:6" x14ac:dyDescent="0.3">
      <c r="A18" s="42" t="s">
        <v>617</v>
      </c>
      <c r="B18" s="43">
        <v>32010202</v>
      </c>
      <c r="C18" s="44" t="s">
        <v>853</v>
      </c>
      <c r="D18" s="45">
        <v>15000000</v>
      </c>
      <c r="E18" s="45"/>
      <c r="F18" s="45">
        <v>10000000</v>
      </c>
    </row>
    <row r="19" spans="1:6" x14ac:dyDescent="0.3">
      <c r="A19" s="42" t="s">
        <v>618</v>
      </c>
      <c r="B19" s="43">
        <v>32010202</v>
      </c>
      <c r="C19" s="44" t="s">
        <v>854</v>
      </c>
      <c r="D19" s="45"/>
      <c r="E19" s="45"/>
      <c r="F19" s="45">
        <v>7000000</v>
      </c>
    </row>
    <row r="20" spans="1:6" x14ac:dyDescent="0.3">
      <c r="A20" s="42" t="s">
        <v>619</v>
      </c>
      <c r="B20" s="43">
        <v>32010202</v>
      </c>
      <c r="C20" s="44" t="s">
        <v>861</v>
      </c>
      <c r="D20" s="45"/>
      <c r="E20" s="45"/>
      <c r="F20" s="45">
        <v>7000000</v>
      </c>
    </row>
    <row r="21" spans="1:6" x14ac:dyDescent="0.3">
      <c r="A21" s="42" t="s">
        <v>620</v>
      </c>
      <c r="B21" s="43">
        <v>32010202</v>
      </c>
      <c r="C21" s="44" t="s">
        <v>856</v>
      </c>
      <c r="D21" s="45"/>
      <c r="E21" s="45"/>
      <c r="F21" s="45">
        <v>7000000</v>
      </c>
    </row>
    <row r="22" spans="1:6" x14ac:dyDescent="0.3">
      <c r="A22" s="42" t="s">
        <v>621</v>
      </c>
      <c r="B22" s="43">
        <v>32010202</v>
      </c>
      <c r="C22" s="44" t="s">
        <v>855</v>
      </c>
      <c r="D22" s="45">
        <v>16000000</v>
      </c>
      <c r="E22" s="45"/>
      <c r="F22" s="45">
        <v>16000000</v>
      </c>
    </row>
    <row r="23" spans="1:6" x14ac:dyDescent="0.3">
      <c r="A23" s="42" t="s">
        <v>622</v>
      </c>
      <c r="B23" s="43">
        <v>32010202</v>
      </c>
      <c r="C23" s="44" t="s">
        <v>857</v>
      </c>
      <c r="D23" s="45"/>
      <c r="E23" s="45"/>
      <c r="F23" s="45">
        <v>5000000</v>
      </c>
    </row>
    <row r="24" spans="1:6" x14ac:dyDescent="0.3">
      <c r="A24" s="42" t="s">
        <v>623</v>
      </c>
      <c r="B24" s="43">
        <v>32010202</v>
      </c>
      <c r="C24" s="44" t="s">
        <v>858</v>
      </c>
      <c r="D24" s="45">
        <v>10000000</v>
      </c>
      <c r="E24" s="45"/>
      <c r="F24" s="45">
        <v>10000000</v>
      </c>
    </row>
    <row r="25" spans="1:6" x14ac:dyDescent="0.3">
      <c r="A25" s="42" t="s">
        <v>624</v>
      </c>
      <c r="B25" s="43">
        <v>32010202</v>
      </c>
      <c r="C25" s="44" t="s">
        <v>859</v>
      </c>
      <c r="D25" s="45"/>
      <c r="E25" s="45"/>
      <c r="F25" s="45">
        <v>5000000</v>
      </c>
    </row>
    <row r="26" spans="1:6" x14ac:dyDescent="0.3">
      <c r="A26" s="42" t="s">
        <v>625</v>
      </c>
      <c r="B26" s="43">
        <v>32010202</v>
      </c>
      <c r="C26" s="44" t="s">
        <v>860</v>
      </c>
      <c r="D26" s="45">
        <v>5000000</v>
      </c>
      <c r="E26" s="45"/>
      <c r="F26" s="45">
        <v>5000000</v>
      </c>
    </row>
    <row r="27" spans="1:6" hidden="1" x14ac:dyDescent="0.3">
      <c r="A27" s="46"/>
      <c r="B27" s="47"/>
      <c r="C27" s="44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117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hidden="1" x14ac:dyDescent="0.3">
      <c r="A29" s="42" t="s">
        <v>1000</v>
      </c>
      <c r="B29" s="43">
        <v>32010301</v>
      </c>
      <c r="C29" s="44" t="s">
        <v>118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119</v>
      </c>
      <c r="D34" s="11">
        <f>SUM(D35:D39)</f>
        <v>490758195</v>
      </c>
      <c r="E34" s="11">
        <f>SUM(E35:E39)</f>
        <v>318246710</v>
      </c>
      <c r="F34" s="11">
        <f>SUM(F35:F39)</f>
        <v>200000000</v>
      </c>
    </row>
    <row r="35" spans="1:6" x14ac:dyDescent="0.3">
      <c r="A35" s="42" t="s">
        <v>626</v>
      </c>
      <c r="B35" s="43">
        <v>32010405</v>
      </c>
      <c r="C35" s="44" t="s">
        <v>120</v>
      </c>
      <c r="D35" s="45">
        <v>430758195</v>
      </c>
      <c r="E35" s="45">
        <v>295328373</v>
      </c>
      <c r="F35" s="45">
        <v>150000000</v>
      </c>
    </row>
    <row r="36" spans="1:6" hidden="1" x14ac:dyDescent="0.3">
      <c r="A36" s="42" t="s">
        <v>627</v>
      </c>
      <c r="B36" s="43">
        <v>32010406</v>
      </c>
      <c r="C36" s="44" t="s">
        <v>121</v>
      </c>
      <c r="D36" s="45"/>
      <c r="E36" s="45"/>
      <c r="F36" s="45"/>
    </row>
    <row r="37" spans="1:6" x14ac:dyDescent="0.3">
      <c r="A37" s="42" t="s">
        <v>628</v>
      </c>
      <c r="B37" s="43">
        <v>32010407</v>
      </c>
      <c r="C37" s="44" t="s">
        <v>122</v>
      </c>
      <c r="D37" s="45">
        <v>60000000</v>
      </c>
      <c r="E37" s="45">
        <v>22918337</v>
      </c>
      <c r="F37" s="45">
        <v>50000000</v>
      </c>
    </row>
    <row r="38" spans="1:6" hidden="1" x14ac:dyDescent="0.3">
      <c r="A38" s="42" t="s">
        <v>629</v>
      </c>
      <c r="B38" s="43">
        <v>32010408</v>
      </c>
      <c r="C38" s="44" t="s">
        <v>123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124</v>
      </c>
      <c r="D40" s="11">
        <f>SUM(D41:D48)</f>
        <v>0</v>
      </c>
      <c r="E40" s="11">
        <f>SUM(E41:E48)</f>
        <v>0</v>
      </c>
      <c r="F40" s="11">
        <f>SUM(F41:F48)</f>
        <v>14000000</v>
      </c>
    </row>
    <row r="41" spans="1:6" x14ac:dyDescent="0.3">
      <c r="A41" s="42" t="s">
        <v>630</v>
      </c>
      <c r="B41" s="43">
        <v>32010501</v>
      </c>
      <c r="C41" s="44" t="s">
        <v>125</v>
      </c>
      <c r="D41" s="45"/>
      <c r="E41" s="45"/>
      <c r="F41" s="45">
        <v>14000000</v>
      </c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126</v>
      </c>
      <c r="D49" s="11">
        <f>SUM(D50:D55)</f>
        <v>100000000</v>
      </c>
      <c r="E49" s="11">
        <f>SUM(E50:E55)</f>
        <v>25008887</v>
      </c>
      <c r="F49" s="11">
        <f>SUM(F50:F55)</f>
        <v>50000000</v>
      </c>
    </row>
    <row r="50" spans="1:6" x14ac:dyDescent="0.3">
      <c r="A50" s="42" t="s">
        <v>631</v>
      </c>
      <c r="B50" s="43">
        <v>32010601</v>
      </c>
      <c r="C50" s="44" t="s">
        <v>127</v>
      </c>
      <c r="D50" s="45">
        <v>100000000</v>
      </c>
      <c r="E50" s="45">
        <v>25008887</v>
      </c>
      <c r="F50" s="45">
        <v>25000000</v>
      </c>
    </row>
    <row r="51" spans="1:6" x14ac:dyDescent="0.3">
      <c r="A51" s="42" t="s">
        <v>632</v>
      </c>
      <c r="B51" s="43">
        <v>32010602</v>
      </c>
      <c r="C51" s="44" t="s">
        <v>128</v>
      </c>
      <c r="D51" s="45"/>
      <c r="E51" s="45"/>
      <c r="F51" s="45">
        <v>25000000</v>
      </c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129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3">
      <c r="A57" s="42" t="s">
        <v>1001</v>
      </c>
      <c r="B57" s="43">
        <v>32010903</v>
      </c>
      <c r="C57" s="44" t="s">
        <v>130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1002</v>
      </c>
      <c r="B59" s="43">
        <v>32010904</v>
      </c>
      <c r="C59" s="44" t="s">
        <v>131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624</v>
      </c>
      <c r="B61" s="43">
        <v>32010935</v>
      </c>
      <c r="C61" s="44" t="s">
        <v>132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625</v>
      </c>
      <c r="B65" s="43">
        <v>32010936</v>
      </c>
      <c r="C65" s="44" t="s">
        <v>133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145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hidden="1" x14ac:dyDescent="0.3">
      <c r="A69" s="42" t="s">
        <v>626</v>
      </c>
      <c r="B69" s="43">
        <v>32020101</v>
      </c>
      <c r="C69" s="44" t="s">
        <v>134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627</v>
      </c>
      <c r="B71" s="43">
        <v>32020102</v>
      </c>
      <c r="C71" s="44" t="s">
        <v>135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628</v>
      </c>
      <c r="B73" s="43">
        <v>32020104</v>
      </c>
      <c r="C73" s="44" t="s">
        <v>136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137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3">
      <c r="A76" s="42" t="s">
        <v>629</v>
      </c>
      <c r="B76" s="43">
        <v>32030101</v>
      </c>
      <c r="C76" s="44" t="s">
        <v>138</v>
      </c>
      <c r="D76" s="45"/>
      <c r="E76" s="45"/>
      <c r="F76" s="45"/>
    </row>
    <row r="77" spans="1:6" hidden="1" x14ac:dyDescent="0.3">
      <c r="A77" s="42" t="s">
        <v>630</v>
      </c>
      <c r="B77" s="43">
        <v>32030109</v>
      </c>
      <c r="C77" s="44" t="s">
        <v>139</v>
      </c>
      <c r="D77" s="45"/>
      <c r="E77" s="45"/>
      <c r="F77" s="45"/>
    </row>
    <row r="78" spans="1:6" hidden="1" x14ac:dyDescent="0.3">
      <c r="A78" s="42" t="s">
        <v>631</v>
      </c>
      <c r="B78" s="43">
        <v>32030110</v>
      </c>
      <c r="C78" s="44" t="s">
        <v>140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141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632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0Q8FOZaIFH4HV4ig4ZNeIwj0zklewGt2Foi73yi9+SiRFGYOtcQ4oDM3t3HbaKyzc27jkeCYD6pT4IXHujOsAg==" saltValue="j0TEwKLyZhC3m7cXkW8zM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topLeftCell="B1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809</v>
      </c>
      <c r="B3" s="74"/>
      <c r="C3" s="74"/>
      <c r="D3" s="74"/>
      <c r="E3" s="74"/>
    </row>
    <row r="4" spans="1:5" x14ac:dyDescent="0.3">
      <c r="A4" s="73" t="s">
        <v>752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66481438</v>
      </c>
      <c r="D7" s="12">
        <f>D8+D13+D20</f>
        <v>65862119</v>
      </c>
      <c r="E7" s="12">
        <f>E8+E13+E20</f>
        <v>75503376</v>
      </c>
    </row>
    <row r="8" spans="1:5" s="1" customFormat="1" x14ac:dyDescent="0.3">
      <c r="A8" s="3">
        <v>2101</v>
      </c>
      <c r="B8" s="3" t="s">
        <v>5</v>
      </c>
      <c r="C8" s="12">
        <f>C9</f>
        <v>66481438</v>
      </c>
      <c r="D8" s="12">
        <f>D9</f>
        <v>65862119</v>
      </c>
      <c r="E8" s="12">
        <f>E9</f>
        <v>75503376</v>
      </c>
    </row>
    <row r="9" spans="1:5" s="1" customFormat="1" x14ac:dyDescent="0.3">
      <c r="A9" s="3">
        <v>210101</v>
      </c>
      <c r="B9" s="3" t="s">
        <v>6</v>
      </c>
      <c r="C9" s="12">
        <f>SUM(C10:C12)</f>
        <v>66481438</v>
      </c>
      <c r="D9" s="12">
        <f>SUM(D10:D12)</f>
        <v>65862119</v>
      </c>
      <c r="E9" s="12">
        <f>SUM(E10:E12)</f>
        <v>75503376</v>
      </c>
    </row>
    <row r="10" spans="1:5" x14ac:dyDescent="0.3">
      <c r="A10" s="59">
        <v>21010101</v>
      </c>
      <c r="B10" s="48" t="s">
        <v>5</v>
      </c>
      <c r="C10" s="41">
        <v>66481438</v>
      </c>
      <c r="D10" s="41">
        <v>65862119</v>
      </c>
      <c r="E10" s="41">
        <v>75503376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A2VozqunJ8Nrm8nauMOmWjt9krRQUKsvNkXb3Sj9ulHck+VuajWbr/tnDhlUsu+x0jpSCCloJaNdhPGkf7+ykw==" saltValue="jz7nd+oggqXG7DGI+KBpV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37" zoomScale="90" zoomScaleNormal="100" zoomScaleSheetLayoutView="90" workbookViewId="0">
      <selection activeCell="E17" sqref="E1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1" customHeight="1" x14ac:dyDescent="0.3">
      <c r="A4" s="74" t="s">
        <v>810</v>
      </c>
      <c r="B4" s="74"/>
      <c r="C4" s="74"/>
      <c r="D4" s="74"/>
      <c r="E4" s="74"/>
    </row>
    <row r="5" spans="1:5" x14ac:dyDescent="0.3">
      <c r="A5" s="73" t="s">
        <v>752</v>
      </c>
      <c r="B5" s="73"/>
      <c r="C5" s="73"/>
      <c r="D5" s="73"/>
      <c r="E5" s="73"/>
    </row>
    <row r="6" spans="1:5" s="71" customFormat="1" ht="36" customHeight="1" x14ac:dyDescent="0.25">
      <c r="A6" s="69" t="s">
        <v>0</v>
      </c>
      <c r="B6" s="69" t="s">
        <v>1</v>
      </c>
      <c r="C6" s="70" t="s">
        <v>592</v>
      </c>
      <c r="D6" s="70" t="s">
        <v>593</v>
      </c>
      <c r="E6" s="70" t="s">
        <v>594</v>
      </c>
    </row>
    <row r="7" spans="1:5" s="1" customFormat="1" x14ac:dyDescent="0.3">
      <c r="A7" s="4">
        <v>2</v>
      </c>
      <c r="B7" s="5" t="s">
        <v>20</v>
      </c>
      <c r="C7" s="12">
        <f>C8+C92+C96+C101</f>
        <v>1080000000</v>
      </c>
      <c r="D7" s="12">
        <f>D8+D92+D96+D101</f>
        <v>491603584</v>
      </c>
      <c r="E7" s="12">
        <f>E8+E92+E96+E101</f>
        <v>92000000</v>
      </c>
    </row>
    <row r="8" spans="1:5" s="1" customFormat="1" x14ac:dyDescent="0.3">
      <c r="A8" s="4">
        <v>2202</v>
      </c>
      <c r="B8" s="5" t="s">
        <v>21</v>
      </c>
      <c r="C8" s="12">
        <f>C9+C14+C22+C44+C53+C56+C62+C71+C75+C78</f>
        <v>1079000000</v>
      </c>
      <c r="D8" s="12">
        <f>D9+D14+D22+D44+D53+D56+D62+D71+D75+D78</f>
        <v>491603584</v>
      </c>
      <c r="E8" s="12">
        <f>E9+E14+E22+E44+E53+E56+E62+E71+E75+E78</f>
        <v>92000000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2000000</v>
      </c>
      <c r="D9" s="12">
        <f>SUM(D10:D13)</f>
        <v>100000</v>
      </c>
      <c r="E9" s="12">
        <f>SUM(E10:E13)</f>
        <v>800000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2000000</v>
      </c>
      <c r="D11" s="41">
        <v>100000</v>
      </c>
      <c r="E11" s="41">
        <v>800000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SUM(C23:C43)</f>
        <v>1066500000</v>
      </c>
      <c r="D22" s="12">
        <f>SUM(D23:D43)</f>
        <v>488845797</v>
      </c>
      <c r="E22" s="12">
        <f>SUM(E23:E43)</f>
        <v>80500000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>
        <v>150000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862</v>
      </c>
      <c r="C29" s="41">
        <v>3000000</v>
      </c>
      <c r="D29" s="41">
        <v>100000</v>
      </c>
      <c r="E29" s="41">
        <v>20000000</v>
      </c>
    </row>
    <row r="30" spans="1:5" x14ac:dyDescent="0.3">
      <c r="A30" s="43">
        <v>22020307</v>
      </c>
      <c r="B30" s="44" t="s">
        <v>863</v>
      </c>
      <c r="C30" s="41">
        <v>10000000</v>
      </c>
      <c r="D30" s="41">
        <v>4050000</v>
      </c>
      <c r="E30" s="41">
        <v>6000000</v>
      </c>
    </row>
    <row r="31" spans="1:5" x14ac:dyDescent="0.3">
      <c r="A31" s="43">
        <v>22020307</v>
      </c>
      <c r="B31" s="44" t="s">
        <v>864</v>
      </c>
      <c r="C31" s="41">
        <v>1000000</v>
      </c>
      <c r="D31" s="41"/>
      <c r="E31" s="41">
        <v>1000000</v>
      </c>
    </row>
    <row r="32" spans="1:5" x14ac:dyDescent="0.3">
      <c r="A32" s="43">
        <v>22020307</v>
      </c>
      <c r="B32" s="44" t="s">
        <v>865</v>
      </c>
      <c r="C32" s="41">
        <v>30000000</v>
      </c>
      <c r="D32" s="41"/>
      <c r="E32" s="41">
        <v>20000000</v>
      </c>
    </row>
    <row r="33" spans="1:5" x14ac:dyDescent="0.3">
      <c r="A33" s="43">
        <v>22020307</v>
      </c>
      <c r="B33" s="44" t="s">
        <v>866</v>
      </c>
      <c r="C33" s="41">
        <v>300000000</v>
      </c>
      <c r="D33" s="41">
        <v>90871488</v>
      </c>
      <c r="E33" s="41"/>
    </row>
    <row r="34" spans="1:5" x14ac:dyDescent="0.3">
      <c r="A34" s="43">
        <v>22020307</v>
      </c>
      <c r="B34" s="44" t="s">
        <v>867</v>
      </c>
      <c r="C34" s="41">
        <v>286000000</v>
      </c>
      <c r="D34" s="41">
        <v>215151073</v>
      </c>
      <c r="E34" s="41"/>
    </row>
    <row r="35" spans="1:5" x14ac:dyDescent="0.3">
      <c r="A35" s="43">
        <v>22020307</v>
      </c>
      <c r="B35" s="44" t="s">
        <v>868</v>
      </c>
      <c r="C35" s="41">
        <v>181000000</v>
      </c>
      <c r="D35" s="41">
        <v>178373236</v>
      </c>
      <c r="E35" s="41">
        <v>30000000</v>
      </c>
    </row>
    <row r="36" spans="1:5" x14ac:dyDescent="0.3">
      <c r="A36" s="43">
        <v>22020307</v>
      </c>
      <c r="B36" s="44" t="s">
        <v>869</v>
      </c>
      <c r="C36" s="41">
        <v>250000000</v>
      </c>
      <c r="D36" s="41"/>
      <c r="E36" s="41"/>
    </row>
    <row r="37" spans="1:5" x14ac:dyDescent="0.3">
      <c r="A37" s="43">
        <v>22020307</v>
      </c>
      <c r="B37" s="44" t="s">
        <v>42</v>
      </c>
      <c r="C37" s="41">
        <v>5000000</v>
      </c>
      <c r="D37" s="41">
        <v>150000</v>
      </c>
      <c r="E37" s="41">
        <v>3000000</v>
      </c>
    </row>
    <row r="38" spans="1:5" hidden="1" x14ac:dyDescent="0.3">
      <c r="A38" s="43">
        <v>22020308</v>
      </c>
      <c r="B38" s="44" t="s">
        <v>43</v>
      </c>
      <c r="C38" s="41"/>
      <c r="D38" s="41"/>
      <c r="E38" s="41"/>
    </row>
    <row r="39" spans="1:5" hidden="1" x14ac:dyDescent="0.3">
      <c r="A39" s="43">
        <v>22020309</v>
      </c>
      <c r="B39" s="44" t="s">
        <v>44</v>
      </c>
      <c r="C39" s="41"/>
      <c r="D39" s="41"/>
      <c r="E39" s="41"/>
    </row>
    <row r="40" spans="1:5" hidden="1" x14ac:dyDescent="0.3">
      <c r="A40" s="43">
        <v>22020310</v>
      </c>
      <c r="B40" s="44" t="s">
        <v>45</v>
      </c>
      <c r="C40" s="41"/>
      <c r="D40" s="41"/>
      <c r="E40" s="41"/>
    </row>
    <row r="41" spans="1:5" hidden="1" x14ac:dyDescent="0.3">
      <c r="A41" s="43">
        <v>22020311</v>
      </c>
      <c r="B41" s="44" t="s">
        <v>46</v>
      </c>
      <c r="C41" s="41"/>
      <c r="D41" s="41"/>
      <c r="E41" s="41"/>
    </row>
    <row r="42" spans="1:5" hidden="1" x14ac:dyDescent="0.3">
      <c r="A42" s="43">
        <v>22020312</v>
      </c>
      <c r="B42" s="44" t="s">
        <v>47</v>
      </c>
      <c r="C42" s="41"/>
      <c r="D42" s="41"/>
      <c r="E42" s="41"/>
    </row>
    <row r="43" spans="1:5" hidden="1" x14ac:dyDescent="0.3">
      <c r="A43" s="43">
        <v>22020313</v>
      </c>
      <c r="B43" s="44" t="s">
        <v>48</v>
      </c>
      <c r="C43" s="41"/>
      <c r="D43" s="41"/>
      <c r="E43" s="41"/>
    </row>
    <row r="44" spans="1:5" s="1" customFormat="1" x14ac:dyDescent="0.3">
      <c r="A44" s="4">
        <v>220204</v>
      </c>
      <c r="B44" s="5" t="s">
        <v>49</v>
      </c>
      <c r="C44" s="12">
        <f>SUM(C45:C52)</f>
        <v>2500000</v>
      </c>
      <c r="D44" s="12">
        <f>SUM(D45:D52)</f>
        <v>480000</v>
      </c>
      <c r="E44" s="12">
        <f>SUM(E45:E52)</f>
        <v>2700000</v>
      </c>
    </row>
    <row r="45" spans="1:5" x14ac:dyDescent="0.3">
      <c r="A45" s="43">
        <v>22020401</v>
      </c>
      <c r="B45" s="44" t="s">
        <v>50</v>
      </c>
      <c r="C45" s="41">
        <v>1500000</v>
      </c>
      <c r="D45" s="41">
        <v>480000</v>
      </c>
      <c r="E45" s="41">
        <v>700000</v>
      </c>
    </row>
    <row r="46" spans="1:5" x14ac:dyDescent="0.3">
      <c r="A46" s="43">
        <v>22020402</v>
      </c>
      <c r="B46" s="44" t="s">
        <v>51</v>
      </c>
      <c r="C46" s="41">
        <v>1000000</v>
      </c>
      <c r="D46" s="41"/>
      <c r="E46" s="41"/>
    </row>
    <row r="47" spans="1:5" hidden="1" x14ac:dyDescent="0.3">
      <c r="A47" s="43">
        <v>22020403</v>
      </c>
      <c r="B47" s="44" t="s">
        <v>52</v>
      </c>
      <c r="C47" s="41"/>
      <c r="D47" s="41"/>
      <c r="E47" s="41"/>
    </row>
    <row r="48" spans="1:5" hidden="1" x14ac:dyDescent="0.3">
      <c r="A48" s="43">
        <v>22020404</v>
      </c>
      <c r="B48" s="44" t="s">
        <v>53</v>
      </c>
      <c r="C48" s="41"/>
      <c r="D48" s="41"/>
      <c r="E48" s="41"/>
    </row>
    <row r="49" spans="1:5" x14ac:dyDescent="0.3">
      <c r="A49" s="43">
        <v>22020405</v>
      </c>
      <c r="B49" s="44" t="s">
        <v>54</v>
      </c>
      <c r="C49" s="41"/>
      <c r="D49" s="41"/>
      <c r="E49" s="41">
        <v>2000000</v>
      </c>
    </row>
    <row r="50" spans="1:5" hidden="1" x14ac:dyDescent="0.3">
      <c r="A50" s="43">
        <v>22020406</v>
      </c>
      <c r="B50" s="44" t="s">
        <v>55</v>
      </c>
      <c r="C50" s="41"/>
      <c r="D50" s="41"/>
      <c r="E50" s="41"/>
    </row>
    <row r="51" spans="1:5" hidden="1" x14ac:dyDescent="0.3">
      <c r="A51" s="43">
        <v>22020410</v>
      </c>
      <c r="B51" s="44" t="s">
        <v>56</v>
      </c>
      <c r="C51" s="41"/>
      <c r="D51" s="41"/>
      <c r="E51" s="41"/>
    </row>
    <row r="52" spans="1:5" hidden="1" x14ac:dyDescent="0.3">
      <c r="A52" s="43">
        <v>22020411</v>
      </c>
      <c r="B52" s="44" t="s">
        <v>57</v>
      </c>
      <c r="C52" s="41"/>
      <c r="D52" s="41"/>
      <c r="E52" s="41"/>
    </row>
    <row r="53" spans="1:5" s="1" customFormat="1" x14ac:dyDescent="0.3">
      <c r="A53" s="4">
        <v>220205</v>
      </c>
      <c r="B53" s="5" t="s">
        <v>58</v>
      </c>
      <c r="C53" s="12">
        <f>SUM(C54:C55)</f>
        <v>0</v>
      </c>
      <c r="D53" s="12">
        <f>SUM(D54:D55)</f>
        <v>0</v>
      </c>
      <c r="E53" s="12">
        <f>SUM(E54:E55)</f>
        <v>0</v>
      </c>
    </row>
    <row r="54" spans="1:5" hidden="1" x14ac:dyDescent="0.3">
      <c r="A54" s="43">
        <v>22020501</v>
      </c>
      <c r="B54" s="44" t="s">
        <v>59</v>
      </c>
      <c r="C54" s="41"/>
      <c r="D54" s="41"/>
      <c r="E54" s="41"/>
    </row>
    <row r="55" spans="1:5" hidden="1" x14ac:dyDescent="0.3">
      <c r="A55" s="43">
        <v>22020502</v>
      </c>
      <c r="B55" s="44" t="s">
        <v>60</v>
      </c>
      <c r="C55" s="41"/>
      <c r="D55" s="41"/>
      <c r="E55" s="41"/>
    </row>
    <row r="56" spans="1:5" s="1" customFormat="1" x14ac:dyDescent="0.3">
      <c r="A56" s="4">
        <v>220206</v>
      </c>
      <c r="B56" s="5" t="s">
        <v>61</v>
      </c>
      <c r="C56" s="12">
        <f>SUM(C57:C61)</f>
        <v>0</v>
      </c>
      <c r="D56" s="12">
        <f>SUM(D57:D61)</f>
        <v>0</v>
      </c>
      <c r="E56" s="12">
        <f>SUM(E57:E61)</f>
        <v>0</v>
      </c>
    </row>
    <row r="57" spans="1:5" hidden="1" x14ac:dyDescent="0.3">
      <c r="A57" s="43">
        <v>22020601</v>
      </c>
      <c r="B57" s="44" t="s">
        <v>62</v>
      </c>
      <c r="C57" s="41"/>
      <c r="D57" s="41"/>
      <c r="E57" s="41"/>
    </row>
    <row r="58" spans="1:5" hidden="1" x14ac:dyDescent="0.3">
      <c r="A58" s="43">
        <v>22020602</v>
      </c>
      <c r="B58" s="44" t="s">
        <v>63</v>
      </c>
      <c r="C58" s="41"/>
      <c r="D58" s="41"/>
      <c r="E58" s="41"/>
    </row>
    <row r="59" spans="1:5" hidden="1" x14ac:dyDescent="0.3">
      <c r="A59" s="43">
        <v>22020603</v>
      </c>
      <c r="B59" s="44" t="s">
        <v>64</v>
      </c>
      <c r="C59" s="41"/>
      <c r="D59" s="41"/>
      <c r="E59" s="41"/>
    </row>
    <row r="60" spans="1:5" hidden="1" x14ac:dyDescent="0.3">
      <c r="A60" s="43">
        <v>22020604</v>
      </c>
      <c r="B60" s="44" t="s">
        <v>65</v>
      </c>
      <c r="C60" s="41"/>
      <c r="D60" s="41"/>
      <c r="E60" s="41"/>
    </row>
    <row r="61" spans="1:5" hidden="1" x14ac:dyDescent="0.3">
      <c r="A61" s="43">
        <v>22020605</v>
      </c>
      <c r="B61" s="44" t="s">
        <v>66</v>
      </c>
      <c r="C61" s="41"/>
      <c r="D61" s="41"/>
      <c r="E61" s="41"/>
    </row>
    <row r="62" spans="1:5" s="1" customFormat="1" x14ac:dyDescent="0.3">
      <c r="A62" s="4">
        <v>220207</v>
      </c>
      <c r="B62" s="5" t="s">
        <v>67</v>
      </c>
      <c r="C62" s="12">
        <f>SUM(C63:C70)</f>
        <v>0</v>
      </c>
      <c r="D62" s="12">
        <f>SUM(D63:D70)</f>
        <v>0</v>
      </c>
      <c r="E62" s="12">
        <f>SUM(E63:E70)</f>
        <v>2000000</v>
      </c>
    </row>
    <row r="63" spans="1:5" hidden="1" x14ac:dyDescent="0.3">
      <c r="A63" s="43">
        <v>22020701</v>
      </c>
      <c r="B63" s="44" t="s">
        <v>68</v>
      </c>
      <c r="C63" s="41"/>
      <c r="D63" s="41"/>
      <c r="E63" s="41"/>
    </row>
    <row r="64" spans="1:5" hidden="1" x14ac:dyDescent="0.3">
      <c r="A64" s="43">
        <v>22020702</v>
      </c>
      <c r="B64" s="44" t="s">
        <v>69</v>
      </c>
      <c r="C64" s="41"/>
      <c r="D64" s="41"/>
      <c r="E64" s="41"/>
    </row>
    <row r="65" spans="1:5" hidden="1" x14ac:dyDescent="0.3">
      <c r="A65" s="43">
        <v>22020703</v>
      </c>
      <c r="B65" s="44" t="s">
        <v>70</v>
      </c>
      <c r="C65" s="41"/>
      <c r="D65" s="41"/>
      <c r="E65" s="41"/>
    </row>
    <row r="66" spans="1:5" x14ac:dyDescent="0.3">
      <c r="A66" s="43">
        <v>22020707</v>
      </c>
      <c r="B66" s="44" t="s">
        <v>71</v>
      </c>
      <c r="C66" s="41"/>
      <c r="D66" s="41"/>
      <c r="E66" s="41">
        <v>2000000</v>
      </c>
    </row>
    <row r="67" spans="1:5" hidden="1" x14ac:dyDescent="0.3">
      <c r="A67" s="43">
        <v>22020708</v>
      </c>
      <c r="B67" s="44" t="s">
        <v>72</v>
      </c>
      <c r="C67" s="41"/>
      <c r="D67" s="41"/>
      <c r="E67" s="41"/>
    </row>
    <row r="68" spans="1:5" hidden="1" x14ac:dyDescent="0.3">
      <c r="A68" s="43">
        <v>22020709</v>
      </c>
      <c r="B68" s="44" t="s">
        <v>73</v>
      </c>
      <c r="C68" s="41"/>
      <c r="D68" s="41"/>
      <c r="E68" s="41"/>
    </row>
    <row r="69" spans="1:5" hidden="1" x14ac:dyDescent="0.3">
      <c r="A69" s="43">
        <v>22020711</v>
      </c>
      <c r="B69" s="44" t="s">
        <v>74</v>
      </c>
      <c r="C69" s="41"/>
      <c r="D69" s="41"/>
      <c r="E69" s="41"/>
    </row>
    <row r="70" spans="1:5" hidden="1" x14ac:dyDescent="0.3">
      <c r="A70" s="43">
        <v>22020712</v>
      </c>
      <c r="B70" s="44" t="s">
        <v>75</v>
      </c>
      <c r="C70" s="41"/>
      <c r="D70" s="41"/>
      <c r="E70" s="41"/>
    </row>
    <row r="71" spans="1:5" s="1" customFormat="1" x14ac:dyDescent="0.3">
      <c r="A71" s="4">
        <v>220208</v>
      </c>
      <c r="B71" s="5" t="s">
        <v>76</v>
      </c>
      <c r="C71" s="12">
        <f>SUM(C72:C74)</f>
        <v>1000000</v>
      </c>
      <c r="D71" s="12">
        <f>SUM(D72:D74)</f>
        <v>400000</v>
      </c>
      <c r="E71" s="12">
        <f>SUM(E72:E74)</f>
        <v>2000000</v>
      </c>
    </row>
    <row r="72" spans="1:5" x14ac:dyDescent="0.3">
      <c r="A72" s="43">
        <v>22020801</v>
      </c>
      <c r="B72" s="44" t="s">
        <v>77</v>
      </c>
      <c r="C72" s="41">
        <v>1000000</v>
      </c>
      <c r="D72" s="41">
        <v>400000</v>
      </c>
      <c r="E72" s="41">
        <v>1000000</v>
      </c>
    </row>
    <row r="73" spans="1:5" hidden="1" x14ac:dyDescent="0.3">
      <c r="A73" s="43">
        <v>22020802</v>
      </c>
      <c r="B73" s="44" t="s">
        <v>78</v>
      </c>
      <c r="C73" s="41"/>
      <c r="D73" s="41"/>
      <c r="E73" s="41"/>
    </row>
    <row r="74" spans="1:5" x14ac:dyDescent="0.3">
      <c r="A74" s="43">
        <v>22020803</v>
      </c>
      <c r="B74" s="44" t="s">
        <v>79</v>
      </c>
      <c r="C74" s="41"/>
      <c r="D74" s="41"/>
      <c r="E74" s="41">
        <v>1000000</v>
      </c>
    </row>
    <row r="75" spans="1:5" s="1" customFormat="1" x14ac:dyDescent="0.3">
      <c r="A75" s="4">
        <v>220209</v>
      </c>
      <c r="B75" s="5" t="s">
        <v>80</v>
      </c>
      <c r="C75" s="12">
        <f>SUM(C76:C77)</f>
        <v>0</v>
      </c>
      <c r="D75" s="12">
        <f>SUM(D76:D77)</f>
        <v>0</v>
      </c>
      <c r="E75" s="12">
        <f>SUM(E76:E77)</f>
        <v>0</v>
      </c>
    </row>
    <row r="76" spans="1:5" hidden="1" x14ac:dyDescent="0.3">
      <c r="A76" s="43">
        <v>22020901</v>
      </c>
      <c r="B76" s="44" t="s">
        <v>81</v>
      </c>
      <c r="C76" s="41"/>
      <c r="D76" s="41"/>
      <c r="E76" s="41"/>
    </row>
    <row r="77" spans="1:5" hidden="1" x14ac:dyDescent="0.3">
      <c r="A77" s="43">
        <v>22020902</v>
      </c>
      <c r="B77" s="44" t="s">
        <v>82</v>
      </c>
      <c r="C77" s="41"/>
      <c r="D77" s="41"/>
      <c r="E77" s="41"/>
    </row>
    <row r="78" spans="1:5" s="1" customFormat="1" x14ac:dyDescent="0.3">
      <c r="A78" s="4">
        <v>220210</v>
      </c>
      <c r="B78" s="5" t="s">
        <v>83</v>
      </c>
      <c r="C78" s="12">
        <f>SUM(C79:C91)</f>
        <v>7000000</v>
      </c>
      <c r="D78" s="12">
        <f>SUM(D79:D91)</f>
        <v>1777787</v>
      </c>
      <c r="E78" s="12">
        <f>SUM(E79:E91)</f>
        <v>4000000</v>
      </c>
    </row>
    <row r="79" spans="1:5" x14ac:dyDescent="0.3">
      <c r="A79" s="43">
        <v>22021001</v>
      </c>
      <c r="B79" s="44" t="s">
        <v>84</v>
      </c>
      <c r="C79" s="41">
        <v>2000000</v>
      </c>
      <c r="D79" s="41">
        <v>160000</v>
      </c>
      <c r="E79" s="41">
        <v>1000000</v>
      </c>
    </row>
    <row r="80" spans="1:5" hidden="1" x14ac:dyDescent="0.3">
      <c r="A80" s="43">
        <v>22021002</v>
      </c>
      <c r="B80" s="44" t="s">
        <v>85</v>
      </c>
      <c r="C80" s="41"/>
      <c r="D80" s="41"/>
      <c r="E80" s="41"/>
    </row>
    <row r="81" spans="1:5" hidden="1" x14ac:dyDescent="0.3">
      <c r="A81" s="43">
        <v>22021003</v>
      </c>
      <c r="B81" s="44" t="s">
        <v>86</v>
      </c>
      <c r="C81" s="41"/>
      <c r="D81" s="41"/>
      <c r="E81" s="41"/>
    </row>
    <row r="82" spans="1:5" hidden="1" x14ac:dyDescent="0.3">
      <c r="A82" s="43">
        <v>22021004</v>
      </c>
      <c r="B82" s="44" t="s">
        <v>87</v>
      </c>
      <c r="C82" s="41"/>
      <c r="D82" s="41"/>
      <c r="E82" s="41"/>
    </row>
    <row r="83" spans="1:5" hidden="1" x14ac:dyDescent="0.3">
      <c r="A83" s="43">
        <v>22021006</v>
      </c>
      <c r="B83" s="44" t="s">
        <v>88</v>
      </c>
      <c r="C83" s="41"/>
      <c r="D83" s="41"/>
      <c r="E83" s="41"/>
    </row>
    <row r="84" spans="1:5" x14ac:dyDescent="0.3">
      <c r="A84" s="43">
        <v>22021007</v>
      </c>
      <c r="B84" s="44" t="s">
        <v>89</v>
      </c>
      <c r="C84" s="41">
        <v>5000000</v>
      </c>
      <c r="D84" s="41">
        <v>1617787</v>
      </c>
      <c r="E84" s="41">
        <v>3000000</v>
      </c>
    </row>
    <row r="85" spans="1:5" hidden="1" x14ac:dyDescent="0.3">
      <c r="A85" s="43">
        <v>22021008</v>
      </c>
      <c r="B85" s="44" t="s">
        <v>90</v>
      </c>
      <c r="C85" s="41"/>
      <c r="D85" s="41"/>
      <c r="E85" s="41"/>
    </row>
    <row r="86" spans="1:5" hidden="1" x14ac:dyDescent="0.3">
      <c r="A86" s="43">
        <v>22021009</v>
      </c>
      <c r="B86" s="44" t="s">
        <v>91</v>
      </c>
      <c r="C86" s="41"/>
      <c r="D86" s="41"/>
      <c r="E86" s="41"/>
    </row>
    <row r="87" spans="1:5" hidden="1" x14ac:dyDescent="0.3">
      <c r="A87" s="43">
        <v>22021010</v>
      </c>
      <c r="B87" s="44" t="s">
        <v>92</v>
      </c>
      <c r="C87" s="41"/>
      <c r="D87" s="41"/>
      <c r="E87" s="41"/>
    </row>
    <row r="88" spans="1:5" hidden="1" x14ac:dyDescent="0.3">
      <c r="A88" s="43">
        <v>22021014</v>
      </c>
      <c r="B88" s="44" t="s">
        <v>93</v>
      </c>
      <c r="C88" s="41"/>
      <c r="D88" s="41"/>
      <c r="E88" s="41"/>
    </row>
    <row r="89" spans="1:5" hidden="1" x14ac:dyDescent="0.3">
      <c r="A89" s="43">
        <v>22021020</v>
      </c>
      <c r="B89" s="44" t="s">
        <v>94</v>
      </c>
      <c r="C89" s="41"/>
      <c r="D89" s="41"/>
      <c r="E89" s="41"/>
    </row>
    <row r="90" spans="1:5" hidden="1" x14ac:dyDescent="0.3">
      <c r="A90" s="43">
        <v>22021050</v>
      </c>
      <c r="B90" s="44" t="s">
        <v>95</v>
      </c>
      <c r="C90" s="41"/>
      <c r="D90" s="41"/>
      <c r="E90" s="41"/>
    </row>
    <row r="91" spans="1:5" hidden="1" x14ac:dyDescent="0.3">
      <c r="A91" s="43">
        <v>22021052</v>
      </c>
      <c r="B91" s="44" t="s">
        <v>96</v>
      </c>
      <c r="C91" s="41"/>
      <c r="D91" s="41"/>
      <c r="E91" s="41"/>
    </row>
    <row r="92" spans="1:5" s="1" customFormat="1" x14ac:dyDescent="0.3">
      <c r="A92" s="4">
        <v>2204</v>
      </c>
      <c r="B92" s="5" t="s">
        <v>97</v>
      </c>
      <c r="C92" s="12">
        <f>C93</f>
        <v>1000000</v>
      </c>
      <c r="D92" s="12">
        <f>D93</f>
        <v>0</v>
      </c>
      <c r="E92" s="12">
        <f>E93</f>
        <v>0</v>
      </c>
    </row>
    <row r="93" spans="1:5" s="1" customFormat="1" x14ac:dyDescent="0.3">
      <c r="A93" s="4">
        <v>220401</v>
      </c>
      <c r="B93" s="5" t="s">
        <v>98</v>
      </c>
      <c r="C93" s="12">
        <f>SUM(C94:C95)</f>
        <v>1000000</v>
      </c>
      <c r="D93" s="12">
        <f>SUM(D94:D95)</f>
        <v>0</v>
      </c>
      <c r="E93" s="12">
        <f>SUM(E94:E95)</f>
        <v>0</v>
      </c>
    </row>
    <row r="94" spans="1:5" hidden="1" x14ac:dyDescent="0.3">
      <c r="A94" s="43">
        <v>22040105</v>
      </c>
      <c r="B94" s="44" t="s">
        <v>99</v>
      </c>
      <c r="C94" s="41"/>
      <c r="D94" s="41"/>
      <c r="E94" s="41"/>
    </row>
    <row r="95" spans="1:5" x14ac:dyDescent="0.3">
      <c r="A95" s="43">
        <v>22040109</v>
      </c>
      <c r="B95" s="44" t="s">
        <v>100</v>
      </c>
      <c r="C95" s="41">
        <v>1000000</v>
      </c>
      <c r="D95" s="41"/>
      <c r="E95" s="41"/>
    </row>
    <row r="96" spans="1:5" s="1" customFormat="1" x14ac:dyDescent="0.3">
      <c r="A96" s="4">
        <v>2205</v>
      </c>
      <c r="B96" s="5" t="s">
        <v>101</v>
      </c>
      <c r="C96" s="12">
        <f>C97</f>
        <v>0</v>
      </c>
      <c r="D96" s="12">
        <f>D97</f>
        <v>0</v>
      </c>
      <c r="E96" s="12">
        <f>E97</f>
        <v>0</v>
      </c>
    </row>
    <row r="97" spans="1:5" s="1" customFormat="1" x14ac:dyDescent="0.3">
      <c r="A97" s="4">
        <v>220501</v>
      </c>
      <c r="B97" s="5" t="s">
        <v>102</v>
      </c>
      <c r="C97" s="12">
        <f>SUM(C98:C100)</f>
        <v>0</v>
      </c>
      <c r="D97" s="12">
        <f>SUM(D98:D100)</f>
        <v>0</v>
      </c>
      <c r="E97" s="12">
        <f>SUM(E98:E100)</f>
        <v>0</v>
      </c>
    </row>
    <row r="98" spans="1:5" hidden="1" x14ac:dyDescent="0.3">
      <c r="A98" s="43">
        <v>22050105</v>
      </c>
      <c r="B98" s="44" t="s">
        <v>103</v>
      </c>
      <c r="C98" s="41"/>
      <c r="D98" s="41"/>
      <c r="E98" s="41"/>
    </row>
    <row r="99" spans="1:5" hidden="1" x14ac:dyDescent="0.3">
      <c r="A99" s="43">
        <v>22050108</v>
      </c>
      <c r="B99" s="44" t="s">
        <v>104</v>
      </c>
      <c r="C99" s="41"/>
      <c r="D99" s="41"/>
      <c r="E99" s="41"/>
    </row>
    <row r="100" spans="1:5" hidden="1" x14ac:dyDescent="0.3">
      <c r="A100" s="43">
        <v>22050110</v>
      </c>
      <c r="B100" s="44" t="s">
        <v>105</v>
      </c>
      <c r="C100" s="41"/>
      <c r="D100" s="41"/>
      <c r="E100" s="41"/>
    </row>
    <row r="101" spans="1:5" s="1" customFormat="1" x14ac:dyDescent="0.3">
      <c r="A101" s="4">
        <v>2206</v>
      </c>
      <c r="B101" s="5" t="s">
        <v>106</v>
      </c>
      <c r="C101" s="12">
        <f>C102+C104</f>
        <v>0</v>
      </c>
      <c r="D101" s="12">
        <f>D102+D104</f>
        <v>0</v>
      </c>
      <c r="E101" s="12">
        <f>E102+E104</f>
        <v>0</v>
      </c>
    </row>
    <row r="102" spans="1:5" s="1" customFormat="1" x14ac:dyDescent="0.3">
      <c r="A102" s="4">
        <v>220603</v>
      </c>
      <c r="B102" s="5" t="s">
        <v>107</v>
      </c>
      <c r="C102" s="12">
        <f>C103</f>
        <v>0</v>
      </c>
      <c r="D102" s="12">
        <f>D103</f>
        <v>0</v>
      </c>
      <c r="E102" s="12">
        <f>E103</f>
        <v>0</v>
      </c>
    </row>
    <row r="103" spans="1:5" hidden="1" x14ac:dyDescent="0.3">
      <c r="A103" s="43">
        <v>22060301</v>
      </c>
      <c r="B103" s="44" t="s">
        <v>108</v>
      </c>
      <c r="C103" s="41"/>
      <c r="D103" s="41"/>
      <c r="E103" s="41"/>
    </row>
    <row r="104" spans="1:5" s="1" customFormat="1" x14ac:dyDescent="0.3">
      <c r="A104" s="4">
        <v>220604</v>
      </c>
      <c r="B104" s="5" t="s">
        <v>109</v>
      </c>
      <c r="C104" s="12">
        <f>SUM(C105:C106)</f>
        <v>0</v>
      </c>
      <c r="D104" s="12">
        <f>SUM(D105:D106)</f>
        <v>0</v>
      </c>
      <c r="E104" s="12">
        <f>SUM(E105:E106)</f>
        <v>0</v>
      </c>
    </row>
    <row r="105" spans="1:5" hidden="1" x14ac:dyDescent="0.3">
      <c r="A105" s="43">
        <v>22060401</v>
      </c>
      <c r="B105" s="44" t="s">
        <v>110</v>
      </c>
      <c r="C105" s="41"/>
      <c r="D105" s="41"/>
      <c r="E105" s="41"/>
    </row>
    <row r="106" spans="1:5" hidden="1" x14ac:dyDescent="0.3">
      <c r="A106" s="48"/>
      <c r="B106" s="48"/>
      <c r="C106" s="41"/>
      <c r="D106" s="41"/>
      <c r="E106" s="41"/>
    </row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jX7wxciMjFMBit6TTk5AQBmIJJPq7lGxn0j5d1dqz84afiM2/HB82/TB4v9pfRism+Ouo+Smy3GPqH4FdxDrQ==" saltValue="rf9ugwtain/ccPlQiLqOi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1" orientation="landscape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topLeftCell="A7" zoomScale="60" zoomScaleNormal="75" workbookViewId="0">
      <selection activeCell="A8" sqref="A8:XFD8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</row>
    <row r="2" spans="1:6" x14ac:dyDescent="0.3">
      <c r="A2" s="73" t="s">
        <v>811</v>
      </c>
      <c r="B2" s="73"/>
      <c r="C2" s="73"/>
      <c r="D2" s="73"/>
      <c r="E2" s="73"/>
    </row>
    <row r="3" spans="1:6" x14ac:dyDescent="0.3">
      <c r="A3" s="73" t="s">
        <v>752</v>
      </c>
      <c r="B3" s="73"/>
      <c r="C3" s="73"/>
      <c r="D3" s="73"/>
      <c r="E3" s="73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599</v>
      </c>
      <c r="B6" s="4">
        <v>3</v>
      </c>
      <c r="C6" s="5" t="s">
        <v>113</v>
      </c>
      <c r="D6" s="11">
        <f>D7+D17+D28+D34+D40+D49+D56+D66+D73+D79</f>
        <v>339500000</v>
      </c>
      <c r="E6" s="11">
        <f>E7+E17+E28+E34+E40+E49+E56+E66+E73+E79</f>
        <v>49015579</v>
      </c>
      <c r="F6" s="11">
        <f>F7+F17+F28+F34+F40+F49+F56+F66+F73+F79</f>
        <v>556700000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109000000</v>
      </c>
      <c r="E7" s="11">
        <f>SUM(E8:E16)</f>
        <v>47215579</v>
      </c>
      <c r="F7" s="11">
        <f>SUM(F8:F16)</f>
        <v>23000000</v>
      </c>
    </row>
    <row r="8" spans="1:6" hidden="1" x14ac:dyDescent="0.3">
      <c r="A8" s="42" t="s">
        <v>1009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2" t="s">
        <v>600</v>
      </c>
      <c r="B9" s="43">
        <v>32010101</v>
      </c>
      <c r="C9" s="44" t="s">
        <v>870</v>
      </c>
      <c r="D9" s="45">
        <v>2000000</v>
      </c>
      <c r="E9" s="45"/>
      <c r="F9" s="45">
        <v>2000000</v>
      </c>
    </row>
    <row r="10" spans="1:6" x14ac:dyDescent="0.3">
      <c r="A10" s="42" t="s">
        <v>1010</v>
      </c>
      <c r="B10" s="43">
        <v>32010101</v>
      </c>
      <c r="C10" s="44" t="s">
        <v>871</v>
      </c>
      <c r="D10" s="45">
        <v>2000000</v>
      </c>
      <c r="E10" s="45">
        <v>2000000</v>
      </c>
      <c r="F10" s="45">
        <v>3000000</v>
      </c>
    </row>
    <row r="11" spans="1:6" x14ac:dyDescent="0.3">
      <c r="A11" s="42" t="s">
        <v>633</v>
      </c>
      <c r="B11" s="43">
        <v>32010101</v>
      </c>
      <c r="C11" s="44" t="s">
        <v>872</v>
      </c>
      <c r="D11" s="45">
        <v>2000000</v>
      </c>
      <c r="E11" s="45"/>
      <c r="F11" s="45">
        <v>1000000</v>
      </c>
    </row>
    <row r="12" spans="1:6" x14ac:dyDescent="0.3">
      <c r="A12" s="42" t="s">
        <v>1009</v>
      </c>
      <c r="B12" s="43">
        <v>32010101</v>
      </c>
      <c r="C12" s="44" t="s">
        <v>873</v>
      </c>
      <c r="D12" s="45">
        <v>3000000</v>
      </c>
      <c r="E12" s="45">
        <v>2586818</v>
      </c>
      <c r="F12" s="45"/>
    </row>
    <row r="13" spans="1:6" x14ac:dyDescent="0.3">
      <c r="A13" s="42" t="s">
        <v>634</v>
      </c>
      <c r="B13" s="43">
        <v>32010101</v>
      </c>
      <c r="C13" s="44" t="s">
        <v>874</v>
      </c>
      <c r="D13" s="45"/>
      <c r="E13" s="45"/>
      <c r="F13" s="45">
        <v>2000000</v>
      </c>
    </row>
    <row r="14" spans="1:6" x14ac:dyDescent="0.3">
      <c r="A14" s="42" t="s">
        <v>635</v>
      </c>
      <c r="B14" s="43">
        <v>32010101</v>
      </c>
      <c r="C14" s="44" t="s">
        <v>875</v>
      </c>
      <c r="D14" s="45">
        <v>100000000</v>
      </c>
      <c r="E14" s="45">
        <v>42628761</v>
      </c>
      <c r="F14" s="45">
        <v>10000000</v>
      </c>
    </row>
    <row r="15" spans="1:6" x14ac:dyDescent="0.3">
      <c r="A15" s="42" t="s">
        <v>636</v>
      </c>
      <c r="B15" s="43">
        <v>32010101</v>
      </c>
      <c r="C15" s="44" t="s">
        <v>876</v>
      </c>
      <c r="D15" s="45"/>
      <c r="E15" s="45"/>
      <c r="F15" s="45">
        <v>5000000</v>
      </c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16000000</v>
      </c>
      <c r="E17" s="11">
        <f>SUM(E18:E27)</f>
        <v>0</v>
      </c>
      <c r="F17" s="11">
        <f>SUM(F18:F27)</f>
        <v>521000000</v>
      </c>
    </row>
    <row r="18" spans="1:6" x14ac:dyDescent="0.3">
      <c r="A18" s="42" t="s">
        <v>637</v>
      </c>
      <c r="B18" s="43">
        <v>32010202</v>
      </c>
      <c r="C18" s="44" t="s">
        <v>877</v>
      </c>
      <c r="D18" s="45">
        <v>3000000</v>
      </c>
      <c r="E18" s="45"/>
      <c r="F18" s="45">
        <v>2000000</v>
      </c>
    </row>
    <row r="19" spans="1:6" x14ac:dyDescent="0.3">
      <c r="A19" s="42" t="s">
        <v>638</v>
      </c>
      <c r="B19" s="43">
        <v>32010202</v>
      </c>
      <c r="C19" s="44" t="s">
        <v>878</v>
      </c>
      <c r="D19" s="45">
        <v>1000000</v>
      </c>
      <c r="E19" s="45"/>
      <c r="F19" s="45">
        <v>2000000</v>
      </c>
    </row>
    <row r="20" spans="1:6" x14ac:dyDescent="0.3">
      <c r="A20" s="42" t="s">
        <v>639</v>
      </c>
      <c r="B20" s="43">
        <v>32010202</v>
      </c>
      <c r="C20" s="44" t="s">
        <v>879</v>
      </c>
      <c r="D20" s="45"/>
      <c r="E20" s="45"/>
      <c r="F20" s="45">
        <v>2000000</v>
      </c>
    </row>
    <row r="21" spans="1:6" x14ac:dyDescent="0.3">
      <c r="A21" s="42" t="s">
        <v>640</v>
      </c>
      <c r="B21" s="43">
        <v>32010202</v>
      </c>
      <c r="C21" s="44" t="s">
        <v>880</v>
      </c>
      <c r="D21" s="45"/>
      <c r="E21" s="45"/>
      <c r="F21" s="45">
        <v>15000000</v>
      </c>
    </row>
    <row r="22" spans="1:6" x14ac:dyDescent="0.3">
      <c r="A22" s="42" t="s">
        <v>641</v>
      </c>
      <c r="B22" s="43">
        <v>32010202</v>
      </c>
      <c r="C22" s="44" t="s">
        <v>882</v>
      </c>
      <c r="D22" s="45">
        <v>2000000</v>
      </c>
      <c r="E22" s="45"/>
      <c r="F22" s="45"/>
    </row>
    <row r="23" spans="1:6" x14ac:dyDescent="0.3">
      <c r="A23" s="42" t="s">
        <v>642</v>
      </c>
      <c r="B23" s="43">
        <v>32010202</v>
      </c>
      <c r="C23" s="44" t="s">
        <v>881</v>
      </c>
      <c r="D23" s="45">
        <v>10000000</v>
      </c>
      <c r="E23" s="45"/>
      <c r="F23" s="45"/>
    </row>
    <row r="24" spans="1:6" x14ac:dyDescent="0.3">
      <c r="A24" s="42" t="s">
        <v>643</v>
      </c>
      <c r="B24" s="43">
        <v>32010202</v>
      </c>
      <c r="C24" s="44" t="s">
        <v>1017</v>
      </c>
      <c r="D24" s="45"/>
      <c r="E24" s="45"/>
      <c r="F24" s="45">
        <v>300000000</v>
      </c>
    </row>
    <row r="25" spans="1:6" x14ac:dyDescent="0.3">
      <c r="A25" s="42" t="s">
        <v>644</v>
      </c>
      <c r="B25" s="43">
        <v>32010202</v>
      </c>
      <c r="C25" s="44" t="s">
        <v>1018</v>
      </c>
      <c r="D25" s="45"/>
      <c r="E25" s="45"/>
      <c r="F25" s="45">
        <v>200000000</v>
      </c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117</v>
      </c>
      <c r="D28" s="11">
        <f>SUM(D29:D33)</f>
        <v>204000000</v>
      </c>
      <c r="E28" s="11">
        <f>SUM(E29:E33)</f>
        <v>0</v>
      </c>
      <c r="F28" s="11">
        <f>SUM(F29:F33)</f>
        <v>4000000</v>
      </c>
    </row>
    <row r="29" spans="1:6" x14ac:dyDescent="0.3">
      <c r="A29" s="42" t="s">
        <v>641</v>
      </c>
      <c r="B29" s="43">
        <v>32010301</v>
      </c>
      <c r="C29" s="44" t="s">
        <v>118</v>
      </c>
      <c r="D29" s="45">
        <v>204000000</v>
      </c>
      <c r="E29" s="45"/>
      <c r="F29" s="45">
        <v>4000000</v>
      </c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119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hidden="1" x14ac:dyDescent="0.3">
      <c r="A35" s="42" t="s">
        <v>634</v>
      </c>
      <c r="B35" s="43">
        <v>32010405</v>
      </c>
      <c r="C35" s="44" t="s">
        <v>120</v>
      </c>
      <c r="D35" s="45"/>
      <c r="E35" s="45"/>
      <c r="F35" s="45"/>
    </row>
    <row r="36" spans="1:6" hidden="1" x14ac:dyDescent="0.3">
      <c r="A36" s="42" t="s">
        <v>635</v>
      </c>
      <c r="B36" s="43">
        <v>32010406</v>
      </c>
      <c r="C36" s="44" t="s">
        <v>121</v>
      </c>
      <c r="D36" s="45"/>
      <c r="E36" s="45"/>
      <c r="F36" s="45"/>
    </row>
    <row r="37" spans="1:6" hidden="1" x14ac:dyDescent="0.3">
      <c r="A37" s="42" t="s">
        <v>636</v>
      </c>
      <c r="B37" s="43">
        <v>32010407</v>
      </c>
      <c r="C37" s="44" t="s">
        <v>122</v>
      </c>
      <c r="D37" s="45"/>
      <c r="E37" s="45"/>
      <c r="F37" s="45"/>
    </row>
    <row r="38" spans="1:6" hidden="1" x14ac:dyDescent="0.3">
      <c r="A38" s="42" t="s">
        <v>637</v>
      </c>
      <c r="B38" s="43">
        <v>32010408</v>
      </c>
      <c r="C38" s="44" t="s">
        <v>123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124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x14ac:dyDescent="0.3">
      <c r="A41" s="42" t="s">
        <v>638</v>
      </c>
      <c r="B41" s="43">
        <v>32010501</v>
      </c>
      <c r="C41" s="44" t="s">
        <v>125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126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hidden="1" x14ac:dyDescent="0.3">
      <c r="A50" s="42" t="s">
        <v>639</v>
      </c>
      <c r="B50" s="43">
        <v>32010601</v>
      </c>
      <c r="C50" s="44" t="s">
        <v>127</v>
      </c>
      <c r="D50" s="45"/>
      <c r="E50" s="45"/>
      <c r="F50" s="45"/>
    </row>
    <row r="51" spans="1:6" hidden="1" x14ac:dyDescent="0.3">
      <c r="A51" s="42" t="s">
        <v>640</v>
      </c>
      <c r="B51" s="43">
        <v>32010602</v>
      </c>
      <c r="C51" s="44" t="s">
        <v>128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129</v>
      </c>
      <c r="D56" s="11">
        <f>SUM(D57:D65)</f>
        <v>6500000</v>
      </c>
      <c r="E56" s="11">
        <f>SUM(E57:E65)</f>
        <v>0</v>
      </c>
      <c r="F56" s="11">
        <f>SUM(F57:F65)</f>
        <v>5500000</v>
      </c>
    </row>
    <row r="57" spans="1:6" x14ac:dyDescent="0.3">
      <c r="A57" s="42" t="s">
        <v>641</v>
      </c>
      <c r="B57" s="43">
        <v>32010903</v>
      </c>
      <c r="C57" s="44" t="s">
        <v>130</v>
      </c>
      <c r="D57" s="45"/>
      <c r="E57" s="45"/>
      <c r="F57" s="45">
        <v>3000000</v>
      </c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642</v>
      </c>
      <c r="B59" s="43">
        <v>32010904</v>
      </c>
      <c r="C59" s="44" t="s">
        <v>131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x14ac:dyDescent="0.3">
      <c r="A61" s="42" t="s">
        <v>643</v>
      </c>
      <c r="B61" s="43">
        <v>32010935</v>
      </c>
      <c r="C61" s="44" t="s">
        <v>883</v>
      </c>
      <c r="D61" s="45">
        <v>1000000</v>
      </c>
      <c r="E61" s="45"/>
      <c r="F61" s="45">
        <v>1000000</v>
      </c>
    </row>
    <row r="62" spans="1:6" x14ac:dyDescent="0.3">
      <c r="A62" s="42" t="s">
        <v>644</v>
      </c>
      <c r="B62" s="43">
        <v>32010935</v>
      </c>
      <c r="C62" s="44" t="s">
        <v>884</v>
      </c>
      <c r="D62" s="45">
        <v>1500000</v>
      </c>
      <c r="E62" s="45"/>
      <c r="F62" s="45">
        <v>1500000</v>
      </c>
    </row>
    <row r="63" spans="1:6" x14ac:dyDescent="0.3">
      <c r="A63" s="42" t="s">
        <v>645</v>
      </c>
      <c r="B63" s="43">
        <v>3201935</v>
      </c>
      <c r="C63" s="44" t="s">
        <v>885</v>
      </c>
      <c r="D63" s="45">
        <v>2000000</v>
      </c>
      <c r="E63" s="45"/>
      <c r="F63" s="45"/>
    </row>
    <row r="64" spans="1:6" x14ac:dyDescent="0.3">
      <c r="A64" s="42" t="s">
        <v>646</v>
      </c>
      <c r="B64" s="43">
        <v>3201935</v>
      </c>
      <c r="C64" s="44" t="s">
        <v>886</v>
      </c>
      <c r="D64" s="45">
        <v>2000000</v>
      </c>
      <c r="E64" s="45"/>
      <c r="F64" s="45"/>
    </row>
    <row r="65" spans="1:6" hidden="1" x14ac:dyDescent="0.3">
      <c r="A65" s="42" t="s">
        <v>1009</v>
      </c>
      <c r="B65" s="43">
        <v>32010936</v>
      </c>
      <c r="C65" s="44" t="s">
        <v>133</v>
      </c>
      <c r="D65" s="45"/>
      <c r="E65" s="45"/>
      <c r="F65" s="45"/>
    </row>
    <row r="66" spans="1:6" s="1" customFormat="1" x14ac:dyDescent="0.3">
      <c r="A66" s="5"/>
      <c r="B66" s="4">
        <v>320201</v>
      </c>
      <c r="C66" s="5" t="s">
        <v>145</v>
      </c>
      <c r="D66" s="11">
        <f>SUM(D67:D72)</f>
        <v>0</v>
      </c>
      <c r="E66" s="11">
        <f>SUM(E67:E72)</f>
        <v>0</v>
      </c>
      <c r="F66" s="11">
        <f>SUM(F67:F72)</f>
        <v>0</v>
      </c>
    </row>
    <row r="67" spans="1:6" x14ac:dyDescent="0.3">
      <c r="A67" s="42" t="s">
        <v>1009</v>
      </c>
      <c r="B67" s="43">
        <v>32020101</v>
      </c>
      <c r="C67" s="44" t="s">
        <v>134</v>
      </c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x14ac:dyDescent="0.3">
      <c r="A69" s="42" t="s">
        <v>1009</v>
      </c>
      <c r="B69" s="43">
        <v>32020102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x14ac:dyDescent="0.3">
      <c r="A71" s="42" t="s">
        <v>1009</v>
      </c>
      <c r="B71" s="43">
        <v>32020104</v>
      </c>
      <c r="C71" s="44" t="s">
        <v>136</v>
      </c>
      <c r="D71" s="45"/>
      <c r="E71" s="45"/>
      <c r="F71" s="45"/>
    </row>
    <row r="72" spans="1:6" ht="8.25" hidden="1" customHeight="1" x14ac:dyDescent="0.3">
      <c r="A72" s="44"/>
      <c r="B72" s="43"/>
      <c r="C72" s="44"/>
      <c r="D72" s="45"/>
      <c r="E72" s="45"/>
      <c r="F72" s="45"/>
    </row>
    <row r="73" spans="1:6" s="1" customFormat="1" x14ac:dyDescent="0.3">
      <c r="A73" s="5"/>
      <c r="B73" s="4">
        <v>320301</v>
      </c>
      <c r="C73" s="5" t="s">
        <v>137</v>
      </c>
      <c r="D73" s="11">
        <f>SUM(D74:D78)</f>
        <v>4000000</v>
      </c>
      <c r="E73" s="11">
        <f>SUM(E74:E78)</f>
        <v>1800000</v>
      </c>
      <c r="F73" s="11">
        <f>SUM(F74:F78)</f>
        <v>3200000</v>
      </c>
    </row>
    <row r="74" spans="1:6" hidden="1" x14ac:dyDescent="0.3">
      <c r="A74" s="42" t="s">
        <v>647</v>
      </c>
      <c r="B74" s="43">
        <v>32030101</v>
      </c>
      <c r="C74" s="44" t="s">
        <v>138</v>
      </c>
      <c r="D74" s="45"/>
      <c r="E74" s="45"/>
      <c r="F74" s="45"/>
    </row>
    <row r="75" spans="1:6" x14ac:dyDescent="0.3">
      <c r="A75" s="42" t="s">
        <v>648</v>
      </c>
      <c r="B75" s="43">
        <v>32030109</v>
      </c>
      <c r="C75" s="44" t="s">
        <v>887</v>
      </c>
      <c r="D75" s="45">
        <v>1000000</v>
      </c>
      <c r="E75" s="45"/>
      <c r="F75" s="45">
        <v>1000000</v>
      </c>
    </row>
    <row r="76" spans="1:6" x14ac:dyDescent="0.3">
      <c r="A76" s="42" t="s">
        <v>649</v>
      </c>
      <c r="B76" s="43">
        <v>32030110</v>
      </c>
      <c r="C76" s="44" t="s">
        <v>140</v>
      </c>
      <c r="D76" s="45">
        <v>3000000</v>
      </c>
      <c r="E76" s="45">
        <v>1800000</v>
      </c>
      <c r="F76" s="45">
        <v>2200000</v>
      </c>
    </row>
    <row r="77" spans="1:6" ht="12.75" hidden="1" customHeight="1" x14ac:dyDescent="0.3">
      <c r="A77" s="46"/>
      <c r="B77" s="47"/>
      <c r="C77" s="46"/>
      <c r="D77" s="45"/>
      <c r="E77" s="45"/>
      <c r="F77" s="45"/>
    </row>
    <row r="78" spans="1:6" ht="9" hidden="1" customHeight="1" x14ac:dyDescent="0.3">
      <c r="A78" s="46"/>
      <c r="B78" s="47"/>
      <c r="C78" s="46"/>
      <c r="D78" s="45"/>
      <c r="E78" s="45"/>
      <c r="F78" s="45"/>
    </row>
    <row r="79" spans="1:6" s="1" customFormat="1" x14ac:dyDescent="0.3">
      <c r="A79" s="5"/>
      <c r="B79" s="4">
        <v>32011000</v>
      </c>
      <c r="C79" s="5" t="s">
        <v>141</v>
      </c>
      <c r="D79" s="11">
        <f>SUM(D80:D81)</f>
        <v>0</v>
      </c>
      <c r="E79" s="11">
        <f>SUM(E80:E81)</f>
        <v>0</v>
      </c>
      <c r="F79" s="11">
        <f>SUM(F80:F81)</f>
        <v>0</v>
      </c>
    </row>
    <row r="80" spans="1:6" hidden="1" x14ac:dyDescent="0.3">
      <c r="A80" s="42" t="s">
        <v>650</v>
      </c>
      <c r="B80" s="46"/>
      <c r="C80" s="46"/>
      <c r="D80" s="45"/>
      <c r="E80" s="45"/>
      <c r="F80" s="45"/>
    </row>
    <row r="81" spans="1:6" hidden="1" x14ac:dyDescent="0.3">
      <c r="A81" s="46"/>
      <c r="B81" s="46"/>
      <c r="C81" s="46"/>
      <c r="D81" s="45"/>
      <c r="E81" s="45"/>
      <c r="F81" s="45"/>
    </row>
    <row r="82" spans="1:6" hidden="1" x14ac:dyDescent="0.3"/>
    <row r="83" spans="1:6" hidden="1" x14ac:dyDescent="0.3"/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+0orTGBhgzm85rooZrNWnj/0ECVVhavsIB6qhTBGDgv2TXP4Eg/GDxPfLrl/AzbSIbUBNAYArebS+qm38bB3w==" saltValue="V8rwkyS4Ycz4hqLUaVdnG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4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Layout" topLeftCell="A3" zoomScaleNormal="140" zoomScaleSheetLayoutView="90" workbookViewId="0">
      <selection activeCell="D25" sqref="D25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812</v>
      </c>
      <c r="B3" s="74"/>
      <c r="C3" s="74"/>
      <c r="D3" s="74"/>
      <c r="E3" s="74"/>
    </row>
    <row r="4" spans="1:5" x14ac:dyDescent="0.3">
      <c r="A4" s="73" t="s">
        <v>753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39">
        <f>C8+C13+C20</f>
        <v>853037555</v>
      </c>
      <c r="D7" s="39">
        <f>D8+D13+D20</f>
        <v>845204287</v>
      </c>
      <c r="E7" s="39">
        <f>E8+E13+E20</f>
        <v>586802074</v>
      </c>
    </row>
    <row r="8" spans="1:5" s="1" customFormat="1" x14ac:dyDescent="0.3">
      <c r="A8" s="3">
        <v>2101</v>
      </c>
      <c r="B8" s="3" t="s">
        <v>5</v>
      </c>
      <c r="C8" s="39">
        <f>C9</f>
        <v>65921950</v>
      </c>
      <c r="D8" s="39">
        <f>D9</f>
        <v>58088682</v>
      </c>
      <c r="E8" s="39">
        <f>E9</f>
        <v>60929040</v>
      </c>
    </row>
    <row r="9" spans="1:5" s="1" customFormat="1" x14ac:dyDescent="0.3">
      <c r="A9" s="3">
        <v>210101</v>
      </c>
      <c r="B9" s="3" t="s">
        <v>6</v>
      </c>
      <c r="C9" s="39">
        <f>SUM(C10:C12)</f>
        <v>65921950</v>
      </c>
      <c r="D9" s="39">
        <f>SUM(D10:D12)</f>
        <v>58088682</v>
      </c>
      <c r="E9" s="39">
        <f>SUM(E10:E12)</f>
        <v>60929040</v>
      </c>
    </row>
    <row r="10" spans="1:5" x14ac:dyDescent="0.3">
      <c r="A10" s="59">
        <v>21010101</v>
      </c>
      <c r="B10" s="48" t="s">
        <v>5</v>
      </c>
      <c r="C10" s="41">
        <v>65921950</v>
      </c>
      <c r="D10" s="41">
        <v>58088682</v>
      </c>
      <c r="E10" s="41">
        <v>60929040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>D14+D18</f>
        <v>0</v>
      </c>
      <c r="E13" s="39">
        <f>E14+E18</f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>SUM(D15:D17)</f>
        <v>0</v>
      </c>
      <c r="E14" s="39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>SUM(D19)</f>
        <v>0</v>
      </c>
      <c r="E18" s="39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787115605</v>
      </c>
      <c r="D20" s="39">
        <f>D21+D22+D27</f>
        <v>787115605</v>
      </c>
      <c r="E20" s="39">
        <f>E21+E22+E27</f>
        <v>525873034</v>
      </c>
    </row>
    <row r="21" spans="1:5" x14ac:dyDescent="0.3">
      <c r="A21" s="59">
        <v>21030101</v>
      </c>
      <c r="B21" s="48" t="s">
        <v>17</v>
      </c>
      <c r="C21" s="41">
        <v>400000000</v>
      </c>
      <c r="D21" s="41">
        <v>400000000</v>
      </c>
      <c r="E21" s="41">
        <v>200000000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387115605</v>
      </c>
      <c r="D22" s="40">
        <f>SUM(D23:D26)</f>
        <v>387115605</v>
      </c>
      <c r="E22" s="40">
        <f>SUM(E23:E26)</f>
        <v>305505969</v>
      </c>
    </row>
    <row r="23" spans="1:5" x14ac:dyDescent="0.3">
      <c r="A23" s="59">
        <v>21030102</v>
      </c>
      <c r="B23" s="48" t="s">
        <v>552</v>
      </c>
      <c r="C23" s="41">
        <v>387115605</v>
      </c>
      <c r="D23" s="41">
        <v>387115605</v>
      </c>
      <c r="E23" s="41">
        <v>120248745</v>
      </c>
    </row>
    <row r="24" spans="1:5" x14ac:dyDescent="0.3">
      <c r="A24" s="59">
        <v>21030102</v>
      </c>
      <c r="B24" s="48" t="s">
        <v>553</v>
      </c>
      <c r="C24" s="41"/>
      <c r="D24" s="41"/>
      <c r="E24" s="41">
        <v>185257224</v>
      </c>
    </row>
    <row r="25" spans="1:5" hidden="1" x14ac:dyDescent="0.3">
      <c r="A25" s="59">
        <v>21030102</v>
      </c>
      <c r="B25" s="48" t="s">
        <v>831</v>
      </c>
      <c r="C25" s="41"/>
      <c r="D25" s="41"/>
      <c r="E25" s="41"/>
    </row>
    <row r="26" spans="1:5" hidden="1" x14ac:dyDescent="0.3">
      <c r="A26" s="59">
        <v>21030102</v>
      </c>
      <c r="B26" s="48" t="s">
        <v>554</v>
      </c>
      <c r="C26" s="41"/>
      <c r="D26" s="41"/>
      <c r="E26" s="41"/>
    </row>
    <row r="27" spans="1:5" s="1" customFormat="1" x14ac:dyDescent="0.3">
      <c r="A27" s="63">
        <v>21030104</v>
      </c>
      <c r="B27" s="64" t="s">
        <v>19</v>
      </c>
      <c r="C27" s="39">
        <f>SUM(C28:C30)</f>
        <v>0</v>
      </c>
      <c r="D27" s="39">
        <f>SUM(D28:D30)</f>
        <v>0</v>
      </c>
      <c r="E27" s="39">
        <f>SUM(E28:E30)</f>
        <v>20367065</v>
      </c>
    </row>
    <row r="28" spans="1:5" x14ac:dyDescent="0.3">
      <c r="A28" s="59">
        <v>21030104</v>
      </c>
      <c r="B28" s="48" t="s">
        <v>762</v>
      </c>
      <c r="C28" s="41"/>
      <c r="D28" s="41"/>
      <c r="E28" s="41">
        <v>8016583</v>
      </c>
    </row>
    <row r="29" spans="1:5" x14ac:dyDescent="0.3">
      <c r="A29" s="59">
        <v>21030104</v>
      </c>
      <c r="B29" s="48" t="s">
        <v>761</v>
      </c>
      <c r="C29" s="41"/>
      <c r="D29" s="41"/>
      <c r="E29" s="41">
        <v>12350482</v>
      </c>
    </row>
    <row r="30" spans="1:5" hidden="1" x14ac:dyDescent="0.3">
      <c r="A30" s="59"/>
      <c r="B30" s="48"/>
      <c r="C30" s="41"/>
      <c r="D30" s="41"/>
      <c r="E30" s="41"/>
    </row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uTyt1U2i7ALob+TawSnEYRIx2lDc5A41emiOyOaXacAt7rGNkZ+hRViRL/6yrMTOk55NoZ4ej/N5m3ZyknOkg==" saltValue="92O3H2MOajizUNLw9F0vw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68" zoomScale="90" zoomScaleNormal="75" zoomScaleSheetLayoutView="90" workbookViewId="0">
      <selection activeCell="E93" sqref="E93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813</v>
      </c>
      <c r="B4" s="74"/>
      <c r="C4" s="74"/>
      <c r="D4" s="74"/>
      <c r="E4" s="74"/>
    </row>
    <row r="5" spans="1:5" x14ac:dyDescent="0.3">
      <c r="A5" s="73" t="s">
        <v>753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C8+C85+C89+C94</f>
        <v>291885697</v>
      </c>
      <c r="D7" s="12">
        <f>D8+D85+D89+D94</f>
        <v>214289095</v>
      </c>
      <c r="E7" s="12">
        <f>E8+E85+E89+E94</f>
        <v>798108793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117500000</v>
      </c>
      <c r="D8" s="12">
        <f>D9+D14+D22+D36+D45+D48+D54+D63+D67+D70</f>
        <v>98877902</v>
      </c>
      <c r="E8" s="12">
        <f>E9+E14+E22+E36+E45+E48+E54+E63+E67+E70</f>
        <v>253690000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7000000</v>
      </c>
      <c r="D9" s="12">
        <f>SUM(D10:D13)</f>
        <v>5250000</v>
      </c>
      <c r="E9" s="12">
        <f>SUM(E10:E13)</f>
        <v>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7000000</v>
      </c>
      <c r="D11" s="41">
        <v>5250000</v>
      </c>
      <c r="E11" s="41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5000000</v>
      </c>
      <c r="D22" s="12">
        <f>SUM(D23:D35)</f>
        <v>4280000</v>
      </c>
      <c r="E22" s="12">
        <f>SUM(E23:E35)</f>
        <v>6000000</v>
      </c>
    </row>
    <row r="23" spans="1:5" x14ac:dyDescent="0.3">
      <c r="A23" s="43">
        <v>22020301</v>
      </c>
      <c r="B23" s="44" t="s">
        <v>36</v>
      </c>
      <c r="C23" s="41">
        <v>5000000</v>
      </c>
      <c r="D23" s="41">
        <v>4280000</v>
      </c>
      <c r="E23" s="41">
        <v>6000000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7000000</v>
      </c>
      <c r="D36" s="12">
        <f>SUM(D37:D44)</f>
        <v>4200000</v>
      </c>
      <c r="E36" s="12">
        <f>SUM(E37:E44)</f>
        <v>2500000</v>
      </c>
    </row>
    <row r="37" spans="1:5" x14ac:dyDescent="0.3">
      <c r="A37" s="43">
        <v>22020401</v>
      </c>
      <c r="B37" s="44" t="s">
        <v>50</v>
      </c>
      <c r="C37" s="41">
        <v>5000000</v>
      </c>
      <c r="D37" s="41">
        <v>4200000</v>
      </c>
      <c r="E37" s="41">
        <v>1000000</v>
      </c>
    </row>
    <row r="38" spans="1:5" x14ac:dyDescent="0.3">
      <c r="A38" s="43">
        <v>22020402</v>
      </c>
      <c r="B38" s="44" t="s">
        <v>51</v>
      </c>
      <c r="C38" s="41">
        <v>2000000</v>
      </c>
      <c r="D38" s="41"/>
      <c r="E38" s="41">
        <v>1500000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1000000</v>
      </c>
      <c r="D45" s="12">
        <f>SUM(D46:D47)</f>
        <v>0</v>
      </c>
      <c r="E45" s="12">
        <f>SUM(E46:E47)</f>
        <v>1000000</v>
      </c>
    </row>
    <row r="46" spans="1:5" x14ac:dyDescent="0.3">
      <c r="A46" s="43">
        <v>22020501</v>
      </c>
      <c r="B46" s="44" t="s">
        <v>59</v>
      </c>
      <c r="C46" s="41">
        <v>1000000</v>
      </c>
      <c r="D46" s="41"/>
      <c r="E46" s="41">
        <v>1000000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1000000</v>
      </c>
      <c r="D54" s="12">
        <f>SUM(D55:D62)</f>
        <v>0</v>
      </c>
      <c r="E54" s="12">
        <f>SUM(E55:E62)</f>
        <v>500000</v>
      </c>
    </row>
    <row r="55" spans="1:5" x14ac:dyDescent="0.3">
      <c r="A55" s="43">
        <v>22020701</v>
      </c>
      <c r="B55" s="44" t="s">
        <v>68</v>
      </c>
      <c r="C55" s="41">
        <v>1000000</v>
      </c>
      <c r="D55" s="41"/>
      <c r="E55" s="41">
        <v>500000</v>
      </c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3500000</v>
      </c>
      <c r="D63" s="12">
        <f>SUM(D64:D66)</f>
        <v>955000</v>
      </c>
      <c r="E63" s="12">
        <f>SUM(E64:E66)</f>
        <v>1500000</v>
      </c>
    </row>
    <row r="64" spans="1:5" x14ac:dyDescent="0.3">
      <c r="A64" s="43">
        <v>22020801</v>
      </c>
      <c r="B64" s="44" t="s">
        <v>77</v>
      </c>
      <c r="C64" s="41">
        <v>3500000</v>
      </c>
      <c r="D64" s="41">
        <v>955000</v>
      </c>
      <c r="E64" s="41">
        <v>1500000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1000000</v>
      </c>
      <c r="D67" s="12">
        <f>SUM(D68:D69)</f>
        <v>180000</v>
      </c>
      <c r="E67" s="12">
        <f>SUM(E68:E69)</f>
        <v>190000</v>
      </c>
    </row>
    <row r="68" spans="1:5" x14ac:dyDescent="0.3">
      <c r="A68" s="43">
        <v>22020901</v>
      </c>
      <c r="B68" s="44" t="s">
        <v>81</v>
      </c>
      <c r="C68" s="41">
        <v>1000000</v>
      </c>
      <c r="D68" s="41">
        <v>180000</v>
      </c>
      <c r="E68" s="41">
        <v>190000</v>
      </c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92000000</v>
      </c>
      <c r="D70" s="12">
        <f>SUM(D71:D84)</f>
        <v>84012902</v>
      </c>
      <c r="E70" s="12">
        <f>SUM(E71:E84)</f>
        <v>237000000</v>
      </c>
    </row>
    <row r="71" spans="1:5" x14ac:dyDescent="0.3">
      <c r="A71" s="43">
        <v>22021001</v>
      </c>
      <c r="B71" s="44" t="s">
        <v>84</v>
      </c>
      <c r="C71" s="41">
        <v>12000000</v>
      </c>
      <c r="D71" s="41">
        <v>11250000</v>
      </c>
      <c r="E71" s="41">
        <v>7000000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80000000</v>
      </c>
      <c r="D76" s="41">
        <v>72762902</v>
      </c>
      <c r="E76" s="41">
        <v>20000000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x14ac:dyDescent="0.3">
      <c r="A80" s="43">
        <v>22021014</v>
      </c>
      <c r="B80" s="44" t="s">
        <v>93</v>
      </c>
      <c r="C80" s="41"/>
      <c r="D80" s="41"/>
      <c r="E80" s="41">
        <v>10000000</v>
      </c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22021051</v>
      </c>
      <c r="B83" s="44" t="s">
        <v>784</v>
      </c>
      <c r="C83" s="41"/>
      <c r="D83" s="41"/>
      <c r="E83" s="41">
        <v>200000000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174385697</v>
      </c>
      <c r="D85" s="12">
        <f>D86</f>
        <v>115411193</v>
      </c>
      <c r="E85" s="12">
        <f>E86</f>
        <v>414418793</v>
      </c>
    </row>
    <row r="86" spans="1:5" s="1" customFormat="1" x14ac:dyDescent="0.3">
      <c r="A86" s="4">
        <v>220401</v>
      </c>
      <c r="B86" s="5" t="s">
        <v>98</v>
      </c>
      <c r="C86" s="12">
        <f>C87+C88</f>
        <v>174385697</v>
      </c>
      <c r="D86" s="12">
        <f>D87+D88</f>
        <v>115411193</v>
      </c>
      <c r="E86" s="12">
        <f>E87+E88</f>
        <v>414418793</v>
      </c>
    </row>
    <row r="87" spans="1:5" s="38" customFormat="1" x14ac:dyDescent="0.3">
      <c r="A87" s="6">
        <v>22040105</v>
      </c>
      <c r="B87" s="7" t="s">
        <v>99</v>
      </c>
      <c r="C87" s="37">
        <f>SUM(C108:C139)</f>
        <v>174385697</v>
      </c>
      <c r="D87" s="37">
        <f>SUM(D108:D139)</f>
        <v>115411193</v>
      </c>
      <c r="E87" s="37">
        <f>SUM(E108:E139)</f>
        <v>414418793</v>
      </c>
    </row>
    <row r="88" spans="1:5" hidden="1" x14ac:dyDescent="0.3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>D90</f>
        <v>0</v>
      </c>
      <c r="E89" s="12">
        <f>E90</f>
        <v>130000000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>SUM(D91:D93)</f>
        <v>0</v>
      </c>
      <c r="E90" s="12">
        <f>SUM(E91:E93)</f>
        <v>130000000</v>
      </c>
    </row>
    <row r="91" spans="1:5" x14ac:dyDescent="0.3">
      <c r="A91" s="43">
        <v>22050105</v>
      </c>
      <c r="B91" s="44" t="s">
        <v>1020</v>
      </c>
      <c r="C91" s="41"/>
      <c r="D91" s="41"/>
      <c r="E91" s="41">
        <v>30000000</v>
      </c>
    </row>
    <row r="92" spans="1:5" x14ac:dyDescent="0.3">
      <c r="A92" s="43">
        <v>22050105</v>
      </c>
      <c r="B92" s="44" t="s">
        <v>1019</v>
      </c>
      <c r="C92" s="41"/>
      <c r="D92" s="41"/>
      <c r="E92" s="41">
        <v>100000000</v>
      </c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>D95+D97</f>
        <v>0</v>
      </c>
      <c r="E94" s="12">
        <f>E95+E97</f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>D96</f>
        <v>0</v>
      </c>
      <c r="E95" s="12">
        <f>E96</f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>SUM(D98:D99)</f>
        <v>0</v>
      </c>
      <c r="E97" s="12">
        <f>SUM(E98:E99)</f>
        <v>0</v>
      </c>
    </row>
    <row r="98" spans="1:5" hidden="1" x14ac:dyDescent="0.3">
      <c r="A98" s="43">
        <v>22060401</v>
      </c>
      <c r="B98" s="44" t="s">
        <v>110</v>
      </c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>
      <c r="A104" s="72" t="s">
        <v>782</v>
      </c>
      <c r="B104" s="72"/>
      <c r="C104" s="72"/>
      <c r="D104" s="72"/>
      <c r="E104" s="72"/>
    </row>
    <row r="105" spans="1:5" hidden="1" x14ac:dyDescent="0.3">
      <c r="A105" s="74" t="s">
        <v>814</v>
      </c>
      <c r="B105" s="74"/>
      <c r="C105" s="74"/>
      <c r="D105" s="74"/>
      <c r="E105" s="74"/>
    </row>
    <row r="106" spans="1:5" hidden="1" x14ac:dyDescent="0.3">
      <c r="A106" s="73" t="s">
        <v>753</v>
      </c>
      <c r="B106" s="73"/>
      <c r="C106" s="73"/>
      <c r="D106" s="73"/>
      <c r="E106" s="73"/>
    </row>
    <row r="107" spans="1:5" ht="45" x14ac:dyDescent="0.3">
      <c r="A107" s="58" t="s">
        <v>781</v>
      </c>
      <c r="B107" s="58" t="s">
        <v>1</v>
      </c>
      <c r="C107" s="50" t="s">
        <v>592</v>
      </c>
      <c r="D107" s="50" t="s">
        <v>593</v>
      </c>
      <c r="E107" s="50" t="s">
        <v>594</v>
      </c>
    </row>
    <row r="108" spans="1:5" x14ac:dyDescent="0.3">
      <c r="A108" s="60" t="s">
        <v>763</v>
      </c>
      <c r="B108" s="44" t="s">
        <v>557</v>
      </c>
      <c r="C108" s="41">
        <v>51629689</v>
      </c>
      <c r="D108" s="41">
        <v>20699252</v>
      </c>
      <c r="E108" s="41">
        <v>80791315</v>
      </c>
    </row>
    <row r="109" spans="1:5" x14ac:dyDescent="0.3">
      <c r="A109" s="60" t="s">
        <v>764</v>
      </c>
      <c r="B109" s="44" t="s">
        <v>558</v>
      </c>
      <c r="C109" s="41">
        <v>10798468</v>
      </c>
      <c r="D109" s="41">
        <v>10798468</v>
      </c>
      <c r="E109" s="41">
        <v>10798468</v>
      </c>
    </row>
    <row r="110" spans="1:5" x14ac:dyDescent="0.3">
      <c r="A110" s="60" t="s">
        <v>765</v>
      </c>
      <c r="B110" s="44" t="s">
        <v>556</v>
      </c>
      <c r="C110" s="41">
        <v>120000</v>
      </c>
      <c r="D110" s="41">
        <v>120000</v>
      </c>
      <c r="E110" s="41">
        <v>120000</v>
      </c>
    </row>
    <row r="111" spans="1:5" x14ac:dyDescent="0.3">
      <c r="A111" s="60" t="s">
        <v>766</v>
      </c>
      <c r="B111" s="44" t="s">
        <v>555</v>
      </c>
      <c r="C111" s="41">
        <v>360000</v>
      </c>
      <c r="D111" s="41">
        <v>360000</v>
      </c>
      <c r="E111" s="41">
        <v>360000</v>
      </c>
    </row>
    <row r="112" spans="1:5" x14ac:dyDescent="0.3">
      <c r="A112" s="60" t="s">
        <v>767</v>
      </c>
      <c r="B112" s="44" t="s">
        <v>587</v>
      </c>
      <c r="C112" s="41">
        <v>2000000</v>
      </c>
      <c r="D112" s="41">
        <v>1246422</v>
      </c>
      <c r="E112" s="41">
        <v>1246422</v>
      </c>
    </row>
    <row r="113" spans="1:5" x14ac:dyDescent="0.3">
      <c r="A113" s="60" t="s">
        <v>768</v>
      </c>
      <c r="B113" s="44" t="s">
        <v>559</v>
      </c>
      <c r="C113" s="41">
        <v>12000000</v>
      </c>
      <c r="D113" s="41">
        <v>12000000</v>
      </c>
      <c r="E113" s="41">
        <v>12410537</v>
      </c>
    </row>
    <row r="114" spans="1:5" x14ac:dyDescent="0.3">
      <c r="A114" s="60" t="s">
        <v>769</v>
      </c>
      <c r="B114" s="44" t="s">
        <v>560</v>
      </c>
      <c r="C114" s="41"/>
      <c r="D114" s="41"/>
      <c r="E114" s="41">
        <v>200000000</v>
      </c>
    </row>
    <row r="115" spans="1:5" x14ac:dyDescent="0.3">
      <c r="A115" s="60" t="s">
        <v>770</v>
      </c>
      <c r="B115" s="44" t="s">
        <v>561</v>
      </c>
      <c r="C115" s="41">
        <v>2270200</v>
      </c>
      <c r="D115" s="41">
        <v>2270200</v>
      </c>
      <c r="E115" s="41">
        <v>2270200</v>
      </c>
    </row>
    <row r="116" spans="1:5" x14ac:dyDescent="0.3">
      <c r="A116" s="60" t="s">
        <v>771</v>
      </c>
      <c r="B116" s="44" t="s">
        <v>562</v>
      </c>
      <c r="C116" s="41">
        <v>30000000</v>
      </c>
      <c r="D116" s="41">
        <v>30000000</v>
      </c>
      <c r="E116" s="41">
        <v>30000000</v>
      </c>
    </row>
    <row r="117" spans="1:5" x14ac:dyDescent="0.3">
      <c r="A117" s="60" t="s">
        <v>772</v>
      </c>
      <c r="B117" s="44" t="s">
        <v>563</v>
      </c>
      <c r="C117" s="41">
        <v>1656000</v>
      </c>
      <c r="D117" s="41">
        <v>1656000</v>
      </c>
      <c r="E117" s="41">
        <v>1656000</v>
      </c>
    </row>
    <row r="118" spans="1:5" x14ac:dyDescent="0.3">
      <c r="A118" s="60" t="s">
        <v>773</v>
      </c>
      <c r="B118" s="44" t="s">
        <v>564</v>
      </c>
      <c r="C118" s="41">
        <v>30000000</v>
      </c>
      <c r="D118" s="41">
        <v>28000000</v>
      </c>
      <c r="E118" s="41">
        <v>30000000</v>
      </c>
    </row>
    <row r="119" spans="1:5" x14ac:dyDescent="0.3">
      <c r="A119" s="60" t="s">
        <v>774</v>
      </c>
      <c r="B119" s="44" t="s">
        <v>565</v>
      </c>
      <c r="C119" s="41">
        <v>3000000</v>
      </c>
      <c r="D119" s="41">
        <v>2482107</v>
      </c>
      <c r="E119" s="41">
        <v>2487107</v>
      </c>
    </row>
    <row r="120" spans="1:5" x14ac:dyDescent="0.3">
      <c r="A120" s="60" t="s">
        <v>775</v>
      </c>
      <c r="B120" s="44" t="s">
        <v>566</v>
      </c>
      <c r="C120" s="41">
        <v>3500000</v>
      </c>
      <c r="D120" s="41">
        <v>2492844</v>
      </c>
      <c r="E120" s="41">
        <v>2492844</v>
      </c>
    </row>
    <row r="121" spans="1:5" x14ac:dyDescent="0.3">
      <c r="A121" s="60" t="s">
        <v>776</v>
      </c>
      <c r="B121" s="44" t="s">
        <v>832</v>
      </c>
      <c r="C121" s="41">
        <v>3000000</v>
      </c>
      <c r="D121" s="41">
        <v>3000000</v>
      </c>
      <c r="E121" s="41">
        <v>3000000</v>
      </c>
    </row>
    <row r="122" spans="1:5" x14ac:dyDescent="0.3">
      <c r="A122" s="60" t="s">
        <v>777</v>
      </c>
      <c r="B122" s="44" t="s">
        <v>588</v>
      </c>
      <c r="C122" s="41">
        <v>70600</v>
      </c>
      <c r="D122" s="41">
        <v>70600</v>
      </c>
      <c r="E122" s="41">
        <v>70600</v>
      </c>
    </row>
    <row r="123" spans="1:5" x14ac:dyDescent="0.3">
      <c r="A123" s="60" t="s">
        <v>778</v>
      </c>
      <c r="B123" s="44" t="s">
        <v>589</v>
      </c>
      <c r="C123" s="41">
        <v>60000</v>
      </c>
      <c r="D123" s="41">
        <v>60000</v>
      </c>
      <c r="E123" s="41">
        <v>60000</v>
      </c>
    </row>
    <row r="124" spans="1:5" x14ac:dyDescent="0.3">
      <c r="A124" s="60" t="s">
        <v>779</v>
      </c>
      <c r="B124" s="44" t="s">
        <v>833</v>
      </c>
      <c r="C124" s="41">
        <v>565440</v>
      </c>
      <c r="D124" s="41"/>
      <c r="E124" s="41"/>
    </row>
    <row r="125" spans="1:5" x14ac:dyDescent="0.3">
      <c r="A125" s="60" t="s">
        <v>780</v>
      </c>
      <c r="B125" s="44" t="s">
        <v>846</v>
      </c>
      <c r="C125" s="41">
        <v>1500000</v>
      </c>
      <c r="D125" s="41"/>
      <c r="E125" s="41"/>
    </row>
    <row r="126" spans="1:5" x14ac:dyDescent="0.3">
      <c r="A126" s="60" t="s">
        <v>783</v>
      </c>
      <c r="B126" s="44" t="s">
        <v>834</v>
      </c>
      <c r="C126" s="41">
        <v>2500000</v>
      </c>
      <c r="D126" s="41"/>
      <c r="E126" s="41"/>
    </row>
    <row r="127" spans="1:5" x14ac:dyDescent="0.3">
      <c r="A127" s="60" t="s">
        <v>839</v>
      </c>
      <c r="B127" s="44" t="s">
        <v>835</v>
      </c>
      <c r="C127" s="41">
        <v>15000000</v>
      </c>
      <c r="D127" s="41"/>
      <c r="E127" s="41"/>
    </row>
    <row r="128" spans="1:5" x14ac:dyDescent="0.3">
      <c r="A128" s="60" t="s">
        <v>840</v>
      </c>
      <c r="B128" s="44" t="s">
        <v>836</v>
      </c>
      <c r="C128" s="41">
        <v>1500000</v>
      </c>
      <c r="D128" s="41"/>
      <c r="E128" s="41">
        <v>1500000</v>
      </c>
    </row>
    <row r="129" spans="1:5" x14ac:dyDescent="0.3">
      <c r="A129" s="60" t="s">
        <v>841</v>
      </c>
      <c r="B129" s="44" t="s">
        <v>837</v>
      </c>
      <c r="C129" s="41">
        <v>2700000</v>
      </c>
      <c r="D129" s="41"/>
      <c r="E129" s="41"/>
    </row>
    <row r="130" spans="1:5" x14ac:dyDescent="0.3">
      <c r="A130" s="60" t="s">
        <v>842</v>
      </c>
      <c r="B130" s="44" t="s">
        <v>838</v>
      </c>
      <c r="C130" s="41"/>
      <c r="D130" s="41"/>
      <c r="E130" s="41">
        <v>20000000</v>
      </c>
    </row>
    <row r="131" spans="1:5" x14ac:dyDescent="0.3">
      <c r="A131" s="60" t="s">
        <v>843</v>
      </c>
      <c r="B131" s="44" t="s">
        <v>847</v>
      </c>
      <c r="C131" s="41"/>
      <c r="D131" s="41"/>
      <c r="E131" s="41">
        <v>15000000</v>
      </c>
    </row>
    <row r="132" spans="1:5" x14ac:dyDescent="0.3">
      <c r="A132" s="60" t="s">
        <v>844</v>
      </c>
      <c r="B132" s="44" t="s">
        <v>590</v>
      </c>
      <c r="C132" s="67">
        <v>120000</v>
      </c>
      <c r="D132" s="67">
        <v>120000</v>
      </c>
      <c r="E132" s="67">
        <v>120000</v>
      </c>
    </row>
    <row r="133" spans="1:5" x14ac:dyDescent="0.3">
      <c r="A133" s="60" t="s">
        <v>845</v>
      </c>
      <c r="B133" s="44" t="s">
        <v>591</v>
      </c>
      <c r="C133" s="41">
        <v>35300</v>
      </c>
      <c r="D133" s="41">
        <v>35300</v>
      </c>
      <c r="E133" s="41">
        <v>35300</v>
      </c>
    </row>
    <row r="134" spans="1:5" hidden="1" x14ac:dyDescent="0.3">
      <c r="A134" s="60"/>
      <c r="B134" s="44"/>
      <c r="C134" s="41"/>
      <c r="D134" s="41"/>
      <c r="E134" s="41"/>
    </row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makz1iLz51oUJyBS+4gsVAYQ8JTX+C13fhF+3zVbJmy4KnWeqnlW8o9esA6BMN15Acf0mxswhxkeUQnKtZpZA==" saltValue="9BRb3QzKdOQNGCLtI0GrWw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77" orientation="landscape" r:id="rId1"/>
  <headerFooter>
    <oddFooter>&amp;C&amp;P</oddFooter>
  </headerFooter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90" zoomScale="60" zoomScaleNormal="75" workbookViewId="0">
      <selection activeCell="A302" sqref="A302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4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  <c r="F1" s="72"/>
    </row>
    <row r="2" spans="1:6" x14ac:dyDescent="0.3">
      <c r="A2" s="73" t="s">
        <v>815</v>
      </c>
      <c r="B2" s="73"/>
      <c r="C2" s="73"/>
      <c r="D2" s="73"/>
      <c r="E2" s="73"/>
      <c r="F2" s="73"/>
    </row>
    <row r="3" spans="1:6" x14ac:dyDescent="0.3">
      <c r="A3" s="73" t="s">
        <v>753</v>
      </c>
      <c r="B3" s="73"/>
      <c r="C3" s="73"/>
      <c r="D3" s="73"/>
      <c r="E3" s="73"/>
      <c r="F3" s="73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601</v>
      </c>
      <c r="B6" s="4">
        <v>3</v>
      </c>
      <c r="C6" s="5" t="s">
        <v>113</v>
      </c>
      <c r="D6" s="11">
        <f>D7+D11+D16+D22+D28+D37+D44+D56+D63+D69</f>
        <v>32000000</v>
      </c>
      <c r="E6" s="11">
        <f>E7+E11+E16+E22+E28+E37+E44+E56+E63+E69</f>
        <v>0</v>
      </c>
      <c r="F6" s="11">
        <f>F7+F11+F16+F22+F28+F37+F44+F56+F63+F69</f>
        <v>1609635178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SUM(D8:D10)</f>
        <v>22000000</v>
      </c>
      <c r="E7" s="11">
        <f>SUM(E8:E10)</f>
        <v>0</v>
      </c>
      <c r="F7" s="11">
        <f>SUM(F8:F10)</f>
        <v>0</v>
      </c>
    </row>
    <row r="8" spans="1:6" x14ac:dyDescent="0.3">
      <c r="A8" s="42"/>
      <c r="B8" s="43">
        <v>32010101</v>
      </c>
      <c r="C8" s="44" t="s">
        <v>848</v>
      </c>
      <c r="D8" s="45">
        <v>22000000</v>
      </c>
      <c r="E8" s="45"/>
      <c r="F8" s="45"/>
    </row>
    <row r="9" spans="1:6" hidden="1" x14ac:dyDescent="0.3">
      <c r="A9" s="42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3">
      <c r="A11" s="5"/>
      <c r="B11" s="4">
        <v>32010200</v>
      </c>
      <c r="C11" s="5" t="s">
        <v>116</v>
      </c>
      <c r="D11" s="11">
        <f>SUM(D12:D14)</f>
        <v>0</v>
      </c>
      <c r="E11" s="11">
        <f>SUM(E12:E14)</f>
        <v>0</v>
      </c>
      <c r="F11" s="11">
        <f>SUM(F12:F14)</f>
        <v>1459635178</v>
      </c>
    </row>
    <row r="12" spans="1:6" x14ac:dyDescent="0.3">
      <c r="A12" s="42" t="s">
        <v>652</v>
      </c>
      <c r="B12" s="43">
        <v>32010220</v>
      </c>
      <c r="C12" s="44" t="s">
        <v>567</v>
      </c>
      <c r="D12" s="45"/>
      <c r="E12" s="45"/>
      <c r="F12" s="45">
        <v>300000000</v>
      </c>
    </row>
    <row r="13" spans="1:6" hidden="1" x14ac:dyDescent="0.3">
      <c r="A13" s="42"/>
      <c r="B13" s="43"/>
      <c r="C13" s="44"/>
      <c r="D13" s="45"/>
      <c r="E13" s="45"/>
      <c r="F13" s="45"/>
    </row>
    <row r="14" spans="1:6" s="1" customFormat="1" x14ac:dyDescent="0.3">
      <c r="A14" s="65" t="s">
        <v>651</v>
      </c>
      <c r="B14" s="6">
        <v>32010221</v>
      </c>
      <c r="C14" s="7" t="s">
        <v>760</v>
      </c>
      <c r="D14" s="66">
        <f>SUM(D78:D98)</f>
        <v>0</v>
      </c>
      <c r="E14" s="66">
        <f>SUM(E78:E98)</f>
        <v>0</v>
      </c>
      <c r="F14" s="66">
        <f>SUM(F78:F98)</f>
        <v>1159635178</v>
      </c>
    </row>
    <row r="15" spans="1:6" hidden="1" x14ac:dyDescent="0.3">
      <c r="A15" s="48"/>
      <c r="B15" s="48"/>
      <c r="C15" s="48"/>
      <c r="D15" s="48"/>
      <c r="E15" s="48"/>
      <c r="F15" s="48"/>
    </row>
    <row r="16" spans="1:6" s="1" customFormat="1" x14ac:dyDescent="0.3">
      <c r="A16" s="5"/>
      <c r="B16" s="4">
        <v>320103</v>
      </c>
      <c r="C16" s="5" t="s">
        <v>117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3">
      <c r="A17" s="42" t="s">
        <v>998</v>
      </c>
      <c r="B17" s="43">
        <v>32010301</v>
      </c>
      <c r="C17" s="44" t="s">
        <v>118</v>
      </c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s="1" customFormat="1" x14ac:dyDescent="0.3">
      <c r="A22" s="5"/>
      <c r="B22" s="4">
        <v>32010400</v>
      </c>
      <c r="C22" s="5" t="s">
        <v>119</v>
      </c>
      <c r="D22" s="11">
        <f>SUM(D23:D27)</f>
        <v>0</v>
      </c>
      <c r="E22" s="11">
        <f>SUM(E23:E27)</f>
        <v>0</v>
      </c>
      <c r="F22" s="11">
        <f>SUM(F23:F27)</f>
        <v>0</v>
      </c>
    </row>
    <row r="23" spans="1:6" hidden="1" x14ac:dyDescent="0.3">
      <c r="A23" s="42" t="s">
        <v>653</v>
      </c>
      <c r="B23" s="43">
        <v>32010405</v>
      </c>
      <c r="C23" s="44" t="s">
        <v>120</v>
      </c>
      <c r="D23" s="45"/>
      <c r="E23" s="45"/>
      <c r="F23" s="45"/>
    </row>
    <row r="24" spans="1:6" hidden="1" x14ac:dyDescent="0.3">
      <c r="A24" s="42" t="s">
        <v>654</v>
      </c>
      <c r="B24" s="43">
        <v>32010406</v>
      </c>
      <c r="C24" s="44" t="s">
        <v>121</v>
      </c>
      <c r="D24" s="45"/>
      <c r="E24" s="45"/>
      <c r="F24" s="45"/>
    </row>
    <row r="25" spans="1:6" hidden="1" x14ac:dyDescent="0.3">
      <c r="A25" s="42" t="s">
        <v>655</v>
      </c>
      <c r="B25" s="43">
        <v>32010407</v>
      </c>
      <c r="C25" s="44" t="s">
        <v>122</v>
      </c>
      <c r="D25" s="45"/>
      <c r="E25" s="45"/>
      <c r="F25" s="45"/>
    </row>
    <row r="26" spans="1:6" hidden="1" x14ac:dyDescent="0.3">
      <c r="A26" s="42" t="s">
        <v>656</v>
      </c>
      <c r="B26" s="43">
        <v>32010408</v>
      </c>
      <c r="C26" s="44" t="s">
        <v>123</v>
      </c>
      <c r="D26" s="45"/>
      <c r="E26" s="45"/>
      <c r="F26" s="45"/>
    </row>
    <row r="27" spans="1:6" hidden="1" x14ac:dyDescent="0.3">
      <c r="A27" s="44"/>
      <c r="B27" s="43"/>
      <c r="C27" s="44"/>
      <c r="D27" s="45"/>
      <c r="E27" s="45"/>
      <c r="F27" s="45"/>
    </row>
    <row r="28" spans="1:6" s="1" customFormat="1" x14ac:dyDescent="0.3">
      <c r="A28" s="5"/>
      <c r="B28" s="4">
        <v>320105</v>
      </c>
      <c r="C28" s="5" t="s">
        <v>124</v>
      </c>
      <c r="D28" s="11">
        <f>SUM(D29:D36)</f>
        <v>10000000</v>
      </c>
      <c r="E28" s="11">
        <f>SUM(E29:E36)</f>
        <v>0</v>
      </c>
      <c r="F28" s="11">
        <f>SUM(F29:F36)</f>
        <v>0</v>
      </c>
    </row>
    <row r="29" spans="1:6" x14ac:dyDescent="0.3">
      <c r="A29" s="42" t="s">
        <v>657</v>
      </c>
      <c r="B29" s="43">
        <v>32010501</v>
      </c>
      <c r="C29" s="44" t="s">
        <v>125</v>
      </c>
      <c r="D29" s="45">
        <v>10000000</v>
      </c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s="1" customFormat="1" x14ac:dyDescent="0.3">
      <c r="A37" s="5"/>
      <c r="B37" s="4">
        <v>320106</v>
      </c>
      <c r="C37" s="5" t="s">
        <v>126</v>
      </c>
      <c r="D37" s="11">
        <f>SUM(D38:D43)</f>
        <v>0</v>
      </c>
      <c r="E37" s="11">
        <f>SUM(E38:E43)</f>
        <v>0</v>
      </c>
      <c r="F37" s="11">
        <f>SUM(F38:F43)</f>
        <v>0</v>
      </c>
    </row>
    <row r="38" spans="1:6" hidden="1" x14ac:dyDescent="0.3">
      <c r="A38" s="42" t="s">
        <v>658</v>
      </c>
      <c r="B38" s="43">
        <v>32010601</v>
      </c>
      <c r="C38" s="44" t="s">
        <v>127</v>
      </c>
      <c r="D38" s="45"/>
      <c r="E38" s="45"/>
      <c r="F38" s="45"/>
    </row>
    <row r="39" spans="1:6" hidden="1" x14ac:dyDescent="0.3">
      <c r="A39" s="42" t="s">
        <v>659</v>
      </c>
      <c r="B39" s="43">
        <v>32010602</v>
      </c>
      <c r="C39" s="44" t="s">
        <v>128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s="1" customFormat="1" x14ac:dyDescent="0.3">
      <c r="A44" s="5"/>
      <c r="B44" s="4">
        <v>320109</v>
      </c>
      <c r="C44" s="5" t="s">
        <v>129</v>
      </c>
      <c r="D44" s="11">
        <f>SUM(D45:D55)</f>
        <v>0</v>
      </c>
      <c r="E44" s="11">
        <f>SUM(E45:E55)</f>
        <v>0</v>
      </c>
      <c r="F44" s="11">
        <f>SUM(F45:F55)</f>
        <v>0</v>
      </c>
    </row>
    <row r="45" spans="1:6" hidden="1" x14ac:dyDescent="0.3">
      <c r="A45" s="42" t="s">
        <v>660</v>
      </c>
      <c r="B45" s="43">
        <v>32010903</v>
      </c>
      <c r="C45" s="44" t="s">
        <v>130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2" t="s">
        <v>661</v>
      </c>
      <c r="B47" s="43">
        <v>32010904</v>
      </c>
      <c r="C47" s="44" t="s">
        <v>131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2" t="s">
        <v>662</v>
      </c>
      <c r="B49" s="43">
        <v>32010935</v>
      </c>
      <c r="C49" s="44" t="s">
        <v>132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2" t="s">
        <v>663</v>
      </c>
      <c r="B53" s="43">
        <v>32010936</v>
      </c>
      <c r="C53" s="44" t="s">
        <v>133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320201</v>
      </c>
      <c r="C56" s="5" t="s">
        <v>145</v>
      </c>
      <c r="D56" s="11">
        <f>SUM(D57:D62)</f>
        <v>0</v>
      </c>
      <c r="E56" s="11">
        <f>SUM(E57:E62)</f>
        <v>0</v>
      </c>
      <c r="F56" s="11">
        <f>SUM(F57:F62)</f>
        <v>150000000</v>
      </c>
    </row>
    <row r="57" spans="1:6" hidden="1" x14ac:dyDescent="0.3">
      <c r="A57" s="42" t="s">
        <v>664</v>
      </c>
      <c r="B57" s="43">
        <v>32020101</v>
      </c>
      <c r="C57" s="44" t="s">
        <v>134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665</v>
      </c>
      <c r="B59" s="43">
        <v>32020102</v>
      </c>
      <c r="C59" s="44" t="s">
        <v>135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x14ac:dyDescent="0.3">
      <c r="A61" s="42" t="s">
        <v>666</v>
      </c>
      <c r="B61" s="43">
        <v>32020104</v>
      </c>
      <c r="C61" s="44" t="s">
        <v>136</v>
      </c>
      <c r="D61" s="45"/>
      <c r="E61" s="45"/>
      <c r="F61" s="45">
        <v>150000000</v>
      </c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3">
      <c r="A63" s="5"/>
      <c r="B63" s="4">
        <v>320301</v>
      </c>
      <c r="C63" s="5" t="s">
        <v>137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3">
      <c r="A64" s="42" t="s">
        <v>667</v>
      </c>
      <c r="B64" s="43">
        <v>32030101</v>
      </c>
      <c r="C64" s="44" t="s">
        <v>138</v>
      </c>
      <c r="D64" s="45"/>
      <c r="E64" s="45"/>
      <c r="F64" s="45"/>
    </row>
    <row r="65" spans="1:6" hidden="1" x14ac:dyDescent="0.3">
      <c r="A65" s="42" t="s">
        <v>668</v>
      </c>
      <c r="B65" s="43">
        <v>32030109</v>
      </c>
      <c r="C65" s="44" t="s">
        <v>139</v>
      </c>
      <c r="D65" s="45"/>
      <c r="E65" s="45"/>
      <c r="F65" s="45"/>
    </row>
    <row r="66" spans="1:6" hidden="1" x14ac:dyDescent="0.3">
      <c r="A66" s="42" t="s">
        <v>669</v>
      </c>
      <c r="B66" s="43">
        <v>32030110</v>
      </c>
      <c r="C66" s="44" t="s">
        <v>140</v>
      </c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hidden="1" x14ac:dyDescent="0.3">
      <c r="A68" s="46"/>
      <c r="B68" s="47"/>
      <c r="C68" s="46"/>
      <c r="D68" s="45"/>
      <c r="E68" s="45"/>
      <c r="F68" s="45"/>
    </row>
    <row r="69" spans="1:6" s="1" customFormat="1" x14ac:dyDescent="0.3">
      <c r="A69" s="5"/>
      <c r="B69" s="4">
        <v>32011000</v>
      </c>
      <c r="C69" s="5" t="s">
        <v>141</v>
      </c>
      <c r="D69" s="11">
        <f>SUM(D70:D71)</f>
        <v>0</v>
      </c>
      <c r="E69" s="11">
        <f>SUM(E70:E71)</f>
        <v>0</v>
      </c>
      <c r="F69" s="11">
        <f>SUM(F70:F71)</f>
        <v>0</v>
      </c>
    </row>
    <row r="70" spans="1:6" hidden="1" x14ac:dyDescent="0.3">
      <c r="A70" s="42" t="s">
        <v>670</v>
      </c>
      <c r="B70" s="46"/>
      <c r="C70" s="46"/>
      <c r="D70" s="45"/>
      <c r="E70" s="45"/>
      <c r="F70" s="45"/>
    </row>
    <row r="71" spans="1:6" hidden="1" x14ac:dyDescent="0.3">
      <c r="A71" s="46"/>
      <c r="B71" s="46"/>
      <c r="C71" s="46"/>
      <c r="D71" s="45"/>
      <c r="E71" s="45"/>
      <c r="F71" s="45"/>
    </row>
    <row r="72" spans="1:6" hidden="1" x14ac:dyDescent="0.3"/>
    <row r="73" spans="1:6" hidden="1" x14ac:dyDescent="0.3">
      <c r="A73" s="72" t="s">
        <v>782</v>
      </c>
      <c r="B73" s="72"/>
      <c r="C73" s="72"/>
      <c r="D73" s="72"/>
      <c r="E73" s="72"/>
      <c r="F73" s="72"/>
    </row>
    <row r="74" spans="1:6" hidden="1" x14ac:dyDescent="0.3">
      <c r="A74" s="73" t="s">
        <v>816</v>
      </c>
      <c r="B74" s="73"/>
      <c r="C74" s="73"/>
      <c r="D74" s="73"/>
      <c r="E74" s="73"/>
      <c r="F74" s="73"/>
    </row>
    <row r="75" spans="1:6" hidden="1" x14ac:dyDescent="0.3">
      <c r="A75" s="73" t="s">
        <v>753</v>
      </c>
      <c r="B75" s="73"/>
      <c r="C75" s="73"/>
      <c r="D75" s="73"/>
      <c r="E75" s="73"/>
      <c r="F75" s="73"/>
    </row>
    <row r="76" spans="1:6" hidden="1" x14ac:dyDescent="0.3"/>
    <row r="77" spans="1:6" ht="45" x14ac:dyDescent="0.3">
      <c r="A77" s="50"/>
      <c r="B77" s="50" t="s">
        <v>781</v>
      </c>
      <c r="C77" s="50" t="s">
        <v>112</v>
      </c>
      <c r="D77" s="50" t="s">
        <v>592</v>
      </c>
      <c r="E77" s="50" t="s">
        <v>593</v>
      </c>
      <c r="F77" s="50" t="s">
        <v>594</v>
      </c>
    </row>
    <row r="78" spans="1:6" ht="45" x14ac:dyDescent="0.3">
      <c r="A78" s="42"/>
      <c r="B78" s="43" t="s">
        <v>763</v>
      </c>
      <c r="C78" s="44" t="s">
        <v>568</v>
      </c>
      <c r="D78" s="45"/>
      <c r="E78" s="45"/>
      <c r="F78" s="45">
        <v>205882533</v>
      </c>
    </row>
    <row r="79" spans="1:6" ht="30" hidden="1" x14ac:dyDescent="0.3">
      <c r="A79" s="42"/>
      <c r="B79" s="43" t="s">
        <v>764</v>
      </c>
      <c r="C79" s="44" t="s">
        <v>569</v>
      </c>
      <c r="D79" s="45"/>
      <c r="E79" s="45"/>
      <c r="F79" s="45"/>
    </row>
    <row r="80" spans="1:6" ht="30" x14ac:dyDescent="0.3">
      <c r="A80" s="42"/>
      <c r="B80" s="43" t="s">
        <v>765</v>
      </c>
      <c r="C80" s="44" t="s">
        <v>570</v>
      </c>
      <c r="D80" s="45"/>
      <c r="E80" s="45"/>
      <c r="F80" s="45">
        <v>58823530</v>
      </c>
    </row>
    <row r="81" spans="1:6" ht="45" x14ac:dyDescent="0.3">
      <c r="A81" s="42"/>
      <c r="B81" s="43" t="s">
        <v>766</v>
      </c>
      <c r="C81" s="44" t="s">
        <v>572</v>
      </c>
      <c r="D81" s="45"/>
      <c r="E81" s="45"/>
      <c r="F81" s="45">
        <v>68627451</v>
      </c>
    </row>
    <row r="82" spans="1:6" ht="45" x14ac:dyDescent="0.3">
      <c r="A82" s="42"/>
      <c r="B82" s="43" t="s">
        <v>767</v>
      </c>
      <c r="C82" s="44" t="s">
        <v>571</v>
      </c>
      <c r="D82" s="45"/>
      <c r="E82" s="45"/>
      <c r="F82" s="45">
        <v>6862746</v>
      </c>
    </row>
    <row r="83" spans="1:6" ht="30" x14ac:dyDescent="0.3">
      <c r="A83" s="42"/>
      <c r="B83" s="43" t="s">
        <v>768</v>
      </c>
      <c r="C83" s="44" t="s">
        <v>573</v>
      </c>
      <c r="D83" s="45"/>
      <c r="E83" s="45"/>
      <c r="F83" s="45">
        <v>68627451</v>
      </c>
    </row>
    <row r="84" spans="1:6" ht="45" x14ac:dyDescent="0.3">
      <c r="A84" s="42"/>
      <c r="B84" s="43" t="s">
        <v>769</v>
      </c>
      <c r="C84" s="44" t="s">
        <v>574</v>
      </c>
      <c r="D84" s="45"/>
      <c r="E84" s="45"/>
      <c r="F84" s="45">
        <v>70058824</v>
      </c>
    </row>
    <row r="85" spans="1:6" ht="30" x14ac:dyDescent="0.3">
      <c r="A85" s="42"/>
      <c r="B85" s="43" t="s">
        <v>770</v>
      </c>
      <c r="C85" s="44" t="s">
        <v>575</v>
      </c>
      <c r="D85" s="45"/>
      <c r="E85" s="45"/>
      <c r="F85" s="45">
        <v>147058824</v>
      </c>
    </row>
    <row r="86" spans="1:6" ht="30" hidden="1" x14ac:dyDescent="0.3">
      <c r="A86" s="42"/>
      <c r="B86" s="43" t="s">
        <v>771</v>
      </c>
      <c r="C86" s="44" t="s">
        <v>576</v>
      </c>
      <c r="D86" s="45"/>
      <c r="E86" s="45"/>
      <c r="F86" s="45"/>
    </row>
    <row r="87" spans="1:6" ht="45" x14ac:dyDescent="0.3">
      <c r="A87" s="42"/>
      <c r="B87" s="43" t="s">
        <v>772</v>
      </c>
      <c r="C87" s="44" t="s">
        <v>577</v>
      </c>
      <c r="D87" s="45"/>
      <c r="E87" s="45"/>
      <c r="F87" s="45">
        <v>68627451</v>
      </c>
    </row>
    <row r="88" spans="1:6" ht="30" x14ac:dyDescent="0.3">
      <c r="A88" s="42"/>
      <c r="B88" s="43" t="s">
        <v>773</v>
      </c>
      <c r="C88" s="44" t="s">
        <v>578</v>
      </c>
      <c r="D88" s="45"/>
      <c r="E88" s="45"/>
      <c r="F88" s="45">
        <v>22000000</v>
      </c>
    </row>
    <row r="89" spans="1:6" ht="60" x14ac:dyDescent="0.3">
      <c r="A89" s="42"/>
      <c r="B89" s="43" t="s">
        <v>774</v>
      </c>
      <c r="C89" s="44" t="s">
        <v>579</v>
      </c>
      <c r="D89" s="45"/>
      <c r="E89" s="45"/>
      <c r="F89" s="45">
        <v>20000000</v>
      </c>
    </row>
    <row r="90" spans="1:6" ht="45" x14ac:dyDescent="0.3">
      <c r="A90" s="42"/>
      <c r="B90" s="43" t="s">
        <v>775</v>
      </c>
      <c r="C90" s="44" t="s">
        <v>580</v>
      </c>
      <c r="D90" s="45"/>
      <c r="E90" s="45"/>
      <c r="F90" s="45">
        <v>41176471</v>
      </c>
    </row>
    <row r="91" spans="1:6" ht="45" x14ac:dyDescent="0.3">
      <c r="A91" s="42"/>
      <c r="B91" s="43" t="s">
        <v>776</v>
      </c>
      <c r="C91" s="44" t="s">
        <v>581</v>
      </c>
      <c r="D91" s="45"/>
      <c r="E91" s="45"/>
      <c r="F91" s="45">
        <v>117647059</v>
      </c>
    </row>
    <row r="92" spans="1:6" ht="30" x14ac:dyDescent="0.3">
      <c r="A92" s="42"/>
      <c r="B92" s="43" t="s">
        <v>777</v>
      </c>
      <c r="C92" s="44" t="s">
        <v>582</v>
      </c>
      <c r="D92" s="45"/>
      <c r="E92" s="45"/>
      <c r="F92" s="45">
        <v>147058824</v>
      </c>
    </row>
    <row r="93" spans="1:6" ht="45" x14ac:dyDescent="0.3">
      <c r="A93" s="42"/>
      <c r="B93" s="43" t="s">
        <v>778</v>
      </c>
      <c r="C93" s="44" t="s">
        <v>583</v>
      </c>
      <c r="D93" s="45"/>
      <c r="E93" s="45"/>
      <c r="F93" s="45">
        <v>1166365</v>
      </c>
    </row>
    <row r="94" spans="1:6" x14ac:dyDescent="0.3">
      <c r="A94" s="42"/>
      <c r="B94" s="43" t="s">
        <v>779</v>
      </c>
      <c r="C94" s="44" t="s">
        <v>584</v>
      </c>
      <c r="D94" s="45"/>
      <c r="E94" s="45"/>
      <c r="F94" s="45">
        <v>65282353</v>
      </c>
    </row>
    <row r="95" spans="1:6" ht="30" x14ac:dyDescent="0.3">
      <c r="A95" s="42"/>
      <c r="B95" s="43" t="s">
        <v>780</v>
      </c>
      <c r="C95" s="44" t="s">
        <v>585</v>
      </c>
      <c r="D95" s="45"/>
      <c r="E95" s="45"/>
      <c r="F95" s="45">
        <v>44117648</v>
      </c>
    </row>
    <row r="96" spans="1:6" ht="45" x14ac:dyDescent="0.3">
      <c r="A96" s="42"/>
      <c r="B96" s="43" t="s">
        <v>783</v>
      </c>
      <c r="C96" s="44" t="s">
        <v>586</v>
      </c>
      <c r="D96" s="45"/>
      <c r="E96" s="45"/>
      <c r="F96" s="45">
        <v>6617648</v>
      </c>
    </row>
    <row r="97" spans="1:6" hidden="1" x14ac:dyDescent="0.3">
      <c r="A97" s="46"/>
      <c r="B97" s="43"/>
      <c r="C97" s="44"/>
      <c r="D97" s="45"/>
      <c r="E97" s="45"/>
      <c r="F97" s="45"/>
    </row>
    <row r="98" spans="1:6" hidden="1" x14ac:dyDescent="0.3">
      <c r="A98" s="46"/>
      <c r="B98" s="43"/>
      <c r="C98" s="44"/>
      <c r="D98" s="45"/>
      <c r="E98" s="45"/>
      <c r="F98" s="45"/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JWfF91xBu52B19/G4Kr53S8IK2C6ATTLLYIB0GeRnZ42rcHILdyBgQg0eX4p+BT1KYGuC6WabTTKqlTlHKe7Q==" saltValue="sFzeS0kzItN4tUXnLWnLwg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31496062992125984"/>
  <pageSetup scale="71" orientation="landscape" r:id="rId1"/>
  <headerFooter>
    <oddFooter>&amp;C&amp;P</oddFooter>
  </headerFooter>
  <rowBreaks count="1" manualBreakCount="1">
    <brk id="7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topLeftCell="B1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817</v>
      </c>
      <c r="B3" s="74"/>
      <c r="C3" s="74"/>
      <c r="D3" s="74"/>
      <c r="E3" s="74"/>
    </row>
    <row r="4" spans="1:5" x14ac:dyDescent="0.3">
      <c r="A4" s="73" t="s">
        <v>754</v>
      </c>
      <c r="B4" s="73"/>
      <c r="C4" s="73"/>
      <c r="D4" s="73"/>
      <c r="E4" s="73"/>
    </row>
    <row r="6" spans="1:5" ht="51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35982036</v>
      </c>
      <c r="D7" s="12">
        <f>D8+D13+D20</f>
        <v>35982036</v>
      </c>
      <c r="E7" s="12">
        <f>E8+E13+E20</f>
        <v>40178088</v>
      </c>
    </row>
    <row r="8" spans="1:5" s="1" customFormat="1" x14ac:dyDescent="0.3">
      <c r="A8" s="3">
        <v>2101</v>
      </c>
      <c r="B8" s="3" t="s">
        <v>5</v>
      </c>
      <c r="C8" s="12">
        <f>C9</f>
        <v>35982036</v>
      </c>
      <c r="D8" s="12">
        <f>D9</f>
        <v>35982036</v>
      </c>
      <c r="E8" s="12">
        <f>E9</f>
        <v>40178088</v>
      </c>
    </row>
    <row r="9" spans="1:5" s="1" customFormat="1" x14ac:dyDescent="0.3">
      <c r="A9" s="3">
        <v>210101</v>
      </c>
      <c r="B9" s="3" t="s">
        <v>6</v>
      </c>
      <c r="C9" s="12">
        <f>SUM(C10:C12)</f>
        <v>35982036</v>
      </c>
      <c r="D9" s="12">
        <f>SUM(D10:D12)</f>
        <v>35982036</v>
      </c>
      <c r="E9" s="12">
        <f>SUM(E10:E12)</f>
        <v>40178088</v>
      </c>
    </row>
    <row r="10" spans="1:5" x14ac:dyDescent="0.3">
      <c r="A10" s="59">
        <v>21010101</v>
      </c>
      <c r="B10" s="48" t="s">
        <v>5</v>
      </c>
      <c r="C10" s="41">
        <v>35982036</v>
      </c>
      <c r="D10" s="41">
        <v>35982036</v>
      </c>
      <c r="E10" s="41">
        <v>40178088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KEkopU/Bd8UVADI2U4BiQ9L1hG8SNeqv6kb1nNF1pzmRIX2oGeH06v41mKvNYMbRy5B+t2jSGjePjarZmEErg==" saltValue="jV5QtjFCoT0dMIP+n+vmU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A22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818</v>
      </c>
      <c r="B4" s="74"/>
      <c r="C4" s="74"/>
      <c r="D4" s="74"/>
      <c r="E4" s="74"/>
    </row>
    <row r="5" spans="1:5" x14ac:dyDescent="0.3">
      <c r="A5" s="73" t="s">
        <v>754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68000000</v>
      </c>
      <c r="D7" s="12">
        <f>D8+D84+D88+D93</f>
        <v>25702500</v>
      </c>
      <c r="E7" s="12">
        <f>E8+E84+E88+E93</f>
        <v>78000000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46000000</v>
      </c>
      <c r="D8" s="12">
        <f>D9+D14+D22+D36+D45+D48+D54+D63+D67+D70</f>
        <v>25702500</v>
      </c>
      <c r="E8" s="12">
        <f>E9+E14+E22+E36+E45+E48+E54+E63+E67+E70</f>
        <v>78000000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>SUM(D10:D13)</f>
        <v>3450000</v>
      </c>
      <c r="E9" s="12">
        <f>SUM(E10:E13)</f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3500000</v>
      </c>
      <c r="D11" s="41">
        <v>3450000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1500000</v>
      </c>
      <c r="D14" s="12">
        <f>SUM(D15:D21)</f>
        <v>1200000</v>
      </c>
      <c r="E14" s="12">
        <f>SUM(E15:E21)</f>
        <v>2000000</v>
      </c>
    </row>
    <row r="15" spans="1:5" x14ac:dyDescent="0.3">
      <c r="A15" s="43">
        <v>22020201</v>
      </c>
      <c r="B15" s="44" t="s">
        <v>28</v>
      </c>
      <c r="C15" s="41">
        <v>1500000</v>
      </c>
      <c r="D15" s="41">
        <v>1200000</v>
      </c>
      <c r="E15" s="41">
        <v>2000000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1000000</v>
      </c>
      <c r="D22" s="12">
        <f>SUM(D23:D35)</f>
        <v>0</v>
      </c>
      <c r="E22" s="12">
        <f>SUM(E23:E35)</f>
        <v>1000000</v>
      </c>
    </row>
    <row r="23" spans="1:5" x14ac:dyDescent="0.3">
      <c r="A23" s="43">
        <v>22020301</v>
      </c>
      <c r="B23" s="44" t="s">
        <v>36</v>
      </c>
      <c r="C23" s="41">
        <v>1000000</v>
      </c>
      <c r="D23" s="41"/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32000000</v>
      </c>
      <c r="D36" s="12">
        <f>SUM(D37:D44)</f>
        <v>18970500</v>
      </c>
      <c r="E36" s="12">
        <f>SUM(E37:E44)</f>
        <v>67000000</v>
      </c>
    </row>
    <row r="37" spans="1:5" x14ac:dyDescent="0.3">
      <c r="A37" s="43">
        <v>22020401</v>
      </c>
      <c r="B37" s="44" t="s">
        <v>50</v>
      </c>
      <c r="C37" s="41">
        <v>12000000</v>
      </c>
      <c r="D37" s="41">
        <v>7470500</v>
      </c>
      <c r="E37" s="41">
        <v>12000000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x14ac:dyDescent="0.3">
      <c r="A41" s="43">
        <v>22020405</v>
      </c>
      <c r="B41" s="44" t="s">
        <v>54</v>
      </c>
      <c r="C41" s="41">
        <v>20000000</v>
      </c>
      <c r="D41" s="41">
        <v>11500000</v>
      </c>
      <c r="E41" s="41">
        <v>30000000</v>
      </c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x14ac:dyDescent="0.3">
      <c r="A43" s="43">
        <v>22020410</v>
      </c>
      <c r="B43" s="44" t="s">
        <v>888</v>
      </c>
      <c r="C43" s="41"/>
      <c r="D43" s="41"/>
      <c r="E43" s="41">
        <v>25000000</v>
      </c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2000000</v>
      </c>
      <c r="D63" s="12">
        <f>SUM(D64:D66)</f>
        <v>960000</v>
      </c>
      <c r="E63" s="12">
        <f>SUM(E64:E66)</f>
        <v>2000000</v>
      </c>
    </row>
    <row r="64" spans="1:5" x14ac:dyDescent="0.3">
      <c r="A64" s="43">
        <v>22020801</v>
      </c>
      <c r="B64" s="44" t="s">
        <v>77</v>
      </c>
      <c r="C64" s="41">
        <v>2000000</v>
      </c>
      <c r="D64" s="41">
        <v>960000</v>
      </c>
      <c r="E64" s="41">
        <v>2000000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6000000</v>
      </c>
      <c r="D70" s="12">
        <f>SUM(D71:D83)</f>
        <v>1122000</v>
      </c>
      <c r="E70" s="12">
        <f>SUM(E71:E83)</f>
        <v>3000000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6000000</v>
      </c>
      <c r="D76" s="41">
        <v>1122000</v>
      </c>
      <c r="E76" s="41">
        <v>3000000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22000000</v>
      </c>
      <c r="D84" s="12">
        <f>D85</f>
        <v>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22000000</v>
      </c>
      <c r="D85" s="12">
        <f>SUM(D86:D87)</f>
        <v>0</v>
      </c>
      <c r="E85" s="12">
        <f>SUM(E86:E87)</f>
        <v>0</v>
      </c>
    </row>
    <row r="86" spans="1:5" x14ac:dyDescent="0.3">
      <c r="A86" s="43">
        <v>22040105</v>
      </c>
      <c r="B86" s="44" t="s">
        <v>99</v>
      </c>
      <c r="C86" s="41">
        <v>22000000</v>
      </c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nxnhp4qyhHzUsj7dqzPbCkydezae7Ug0Z8Dxqecfs+ZNYBxQr1JGbh/1X9OmYfGgt7MqnX8eUMBPvcRcEalMYg==" saltValue="CiNp4lwXzz06ul7nAr4I7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="89" zoomScaleNormal="75" zoomScaleSheetLayoutView="89" workbookViewId="0">
      <selection sqref="A1:E1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</row>
    <row r="2" spans="1:6" x14ac:dyDescent="0.3">
      <c r="A2" s="73" t="s">
        <v>819</v>
      </c>
      <c r="B2" s="73"/>
      <c r="C2" s="73"/>
      <c r="D2" s="73"/>
      <c r="E2" s="73"/>
    </row>
    <row r="3" spans="1:6" x14ac:dyDescent="0.3">
      <c r="A3" s="73" t="s">
        <v>754</v>
      </c>
      <c r="B3" s="73"/>
      <c r="C3" s="73"/>
      <c r="D3" s="73"/>
      <c r="E3" s="73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602</v>
      </c>
      <c r="B6" s="4">
        <v>3</v>
      </c>
      <c r="C6" s="5" t="s">
        <v>113</v>
      </c>
      <c r="D6" s="11">
        <f>D7+D17+D35+D41+D47+D56+D63+D75+D82+D88</f>
        <v>934415440</v>
      </c>
      <c r="E6" s="11">
        <f>E7+E17+E35+E41+E47+E56+E63+E75+E82+E88</f>
        <v>404296775</v>
      </c>
      <c r="F6" s="11">
        <f>F7+F17+F35+F41+F47+F56+F63+F75+F82+F88</f>
        <v>807000000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41000000</v>
      </c>
      <c r="E7" s="11">
        <f>SUM(E8:E16)</f>
        <v>11000000</v>
      </c>
      <c r="F7" s="11">
        <f>SUM(F8:F16)</f>
        <v>30000000</v>
      </c>
    </row>
    <row r="8" spans="1:6" x14ac:dyDescent="0.3">
      <c r="A8" s="42" t="s">
        <v>603</v>
      </c>
      <c r="B8" s="43">
        <v>32010101</v>
      </c>
      <c r="C8" s="44" t="s">
        <v>889</v>
      </c>
      <c r="D8" s="45">
        <v>40000000</v>
      </c>
      <c r="E8" s="45">
        <v>11000000</v>
      </c>
      <c r="F8" s="45">
        <v>30000000</v>
      </c>
    </row>
    <row r="9" spans="1:6" x14ac:dyDescent="0.3">
      <c r="A9" s="42" t="s">
        <v>604</v>
      </c>
      <c r="B9" s="43">
        <v>32010101</v>
      </c>
      <c r="C9" s="44" t="s">
        <v>890</v>
      </c>
      <c r="D9" s="45">
        <v>1000000</v>
      </c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SUM(D18:D34)</f>
        <v>861415440</v>
      </c>
      <c r="E17" s="11">
        <f>SUM(E18:E34)</f>
        <v>376296775</v>
      </c>
      <c r="F17" s="11">
        <f>SUM(F18:F34)</f>
        <v>775000000</v>
      </c>
    </row>
    <row r="18" spans="1:6" x14ac:dyDescent="0.3">
      <c r="A18" s="42" t="s">
        <v>604</v>
      </c>
      <c r="B18" s="43">
        <v>32010202</v>
      </c>
      <c r="C18" s="44" t="s">
        <v>891</v>
      </c>
      <c r="D18" s="45">
        <v>10000000</v>
      </c>
      <c r="E18" s="45"/>
      <c r="F18" s="45"/>
    </row>
    <row r="19" spans="1:6" x14ac:dyDescent="0.3">
      <c r="A19" s="42" t="s">
        <v>671</v>
      </c>
      <c r="B19" s="43">
        <v>32010202</v>
      </c>
      <c r="C19" s="44" t="s">
        <v>892</v>
      </c>
      <c r="D19" s="45">
        <v>111415440</v>
      </c>
      <c r="E19" s="45">
        <v>92051406</v>
      </c>
      <c r="F19" s="45">
        <v>40000000</v>
      </c>
    </row>
    <row r="20" spans="1:6" x14ac:dyDescent="0.3">
      <c r="A20" s="42" t="s">
        <v>672</v>
      </c>
      <c r="B20" s="43">
        <v>32010202</v>
      </c>
      <c r="C20" s="44" t="s">
        <v>893</v>
      </c>
      <c r="D20" s="45">
        <v>10000000</v>
      </c>
      <c r="E20" s="45"/>
      <c r="F20" s="45">
        <v>10000000</v>
      </c>
    </row>
    <row r="21" spans="1:6" x14ac:dyDescent="0.3">
      <c r="A21" s="42" t="s">
        <v>673</v>
      </c>
      <c r="B21" s="43">
        <v>32010202</v>
      </c>
      <c r="C21" s="44" t="s">
        <v>894</v>
      </c>
      <c r="D21" s="45"/>
      <c r="E21" s="45"/>
      <c r="F21" s="45">
        <v>420000000</v>
      </c>
    </row>
    <row r="22" spans="1:6" x14ac:dyDescent="0.3">
      <c r="A22" s="42" t="s">
        <v>674</v>
      </c>
      <c r="B22" s="43">
        <v>32010202</v>
      </c>
      <c r="C22" s="44" t="s">
        <v>895</v>
      </c>
      <c r="D22" s="45">
        <v>80000000</v>
      </c>
      <c r="E22" s="45">
        <v>63683394</v>
      </c>
      <c r="F22" s="45">
        <v>70000000</v>
      </c>
    </row>
    <row r="23" spans="1:6" x14ac:dyDescent="0.3">
      <c r="A23" s="42" t="s">
        <v>675</v>
      </c>
      <c r="B23" s="43">
        <v>32010202</v>
      </c>
      <c r="C23" s="44" t="s">
        <v>1011</v>
      </c>
      <c r="D23" s="45">
        <v>195000000</v>
      </c>
      <c r="E23" s="45"/>
      <c r="F23" s="45">
        <v>40000000</v>
      </c>
    </row>
    <row r="24" spans="1:6" x14ac:dyDescent="0.3">
      <c r="A24" s="42" t="s">
        <v>905</v>
      </c>
      <c r="B24" s="43">
        <v>32010202</v>
      </c>
      <c r="C24" s="44" t="s">
        <v>896</v>
      </c>
      <c r="D24" s="45">
        <v>120000000</v>
      </c>
      <c r="E24" s="45"/>
      <c r="F24" s="45">
        <v>35000000</v>
      </c>
    </row>
    <row r="25" spans="1:6" x14ac:dyDescent="0.3">
      <c r="A25" s="42" t="s">
        <v>906</v>
      </c>
      <c r="B25" s="43">
        <v>32010206</v>
      </c>
      <c r="C25" s="44" t="s">
        <v>897</v>
      </c>
      <c r="D25" s="45">
        <v>225000000</v>
      </c>
      <c r="E25" s="45">
        <v>220561975</v>
      </c>
      <c r="F25" s="45">
        <v>20000000</v>
      </c>
    </row>
    <row r="26" spans="1:6" x14ac:dyDescent="0.3">
      <c r="A26" s="42" t="s">
        <v>677</v>
      </c>
      <c r="B26" s="43">
        <v>32010207</v>
      </c>
      <c r="C26" s="44" t="s">
        <v>898</v>
      </c>
      <c r="D26" s="45">
        <v>25000000</v>
      </c>
      <c r="E26" s="45"/>
      <c r="F26" s="45">
        <v>30000000</v>
      </c>
    </row>
    <row r="27" spans="1:6" x14ac:dyDescent="0.3">
      <c r="A27" s="42" t="s">
        <v>678</v>
      </c>
      <c r="B27" s="43">
        <v>32010207</v>
      </c>
      <c r="C27" s="44" t="s">
        <v>899</v>
      </c>
      <c r="D27" s="45">
        <v>25000000</v>
      </c>
      <c r="E27" s="45"/>
      <c r="F27" s="45">
        <v>30000000</v>
      </c>
    </row>
    <row r="28" spans="1:6" x14ac:dyDescent="0.3">
      <c r="A28" s="42" t="s">
        <v>679</v>
      </c>
      <c r="B28" s="43">
        <v>32010207</v>
      </c>
      <c r="C28" s="44" t="s">
        <v>1012</v>
      </c>
      <c r="D28" s="45">
        <v>30000000</v>
      </c>
      <c r="E28" s="45"/>
      <c r="F28" s="45">
        <v>30000000</v>
      </c>
    </row>
    <row r="29" spans="1:6" x14ac:dyDescent="0.3">
      <c r="A29" s="42" t="s">
        <v>680</v>
      </c>
      <c r="B29" s="43">
        <v>32010207</v>
      </c>
      <c r="C29" s="44" t="s">
        <v>1003</v>
      </c>
      <c r="D29" s="45"/>
      <c r="E29" s="45"/>
      <c r="F29" s="45">
        <v>50000000</v>
      </c>
    </row>
    <row r="30" spans="1:6" x14ac:dyDescent="0.3">
      <c r="A30" s="42" t="s">
        <v>681</v>
      </c>
      <c r="B30" s="43">
        <v>32010207</v>
      </c>
      <c r="C30" s="44" t="s">
        <v>900</v>
      </c>
      <c r="D30" s="45">
        <v>7000000</v>
      </c>
      <c r="E30" s="45"/>
      <c r="F30" s="45"/>
    </row>
    <row r="31" spans="1:6" x14ac:dyDescent="0.3">
      <c r="A31" s="42" t="s">
        <v>682</v>
      </c>
      <c r="B31" s="43">
        <v>32010207</v>
      </c>
      <c r="C31" s="44" t="s">
        <v>902</v>
      </c>
      <c r="D31" s="45">
        <v>15000000</v>
      </c>
      <c r="E31" s="45"/>
      <c r="F31" s="45"/>
    </row>
    <row r="32" spans="1:6" x14ac:dyDescent="0.3">
      <c r="A32" s="42" t="s">
        <v>683</v>
      </c>
      <c r="B32" s="43">
        <v>32010207</v>
      </c>
      <c r="C32" s="44" t="s">
        <v>901</v>
      </c>
      <c r="D32" s="45">
        <v>5000000</v>
      </c>
      <c r="E32" s="45"/>
      <c r="F32" s="45"/>
    </row>
    <row r="33" spans="1:6" x14ac:dyDescent="0.3">
      <c r="A33" s="42" t="s">
        <v>684</v>
      </c>
      <c r="B33" s="43">
        <v>32010207</v>
      </c>
      <c r="C33" s="44" t="s">
        <v>907</v>
      </c>
      <c r="D33" s="45">
        <v>3000000</v>
      </c>
      <c r="E33" s="45"/>
      <c r="F33" s="45"/>
    </row>
    <row r="34" spans="1:6" hidden="1" x14ac:dyDescent="0.3">
      <c r="A34" s="42"/>
      <c r="B34" s="43"/>
      <c r="C34" s="44"/>
      <c r="D34" s="45"/>
      <c r="E34" s="45"/>
      <c r="F34" s="45"/>
    </row>
    <row r="35" spans="1:6" s="1" customFormat="1" x14ac:dyDescent="0.3">
      <c r="A35" s="5"/>
      <c r="B35" s="4">
        <v>320103</v>
      </c>
      <c r="C35" s="5" t="s">
        <v>117</v>
      </c>
      <c r="D35" s="11">
        <f>SUM(D36:D40)</f>
        <v>30000000</v>
      </c>
      <c r="E35" s="11">
        <f>SUM(E36:E40)</f>
        <v>17000000</v>
      </c>
      <c r="F35" s="11">
        <f>SUM(F36:F40)</f>
        <v>0</v>
      </c>
    </row>
    <row r="36" spans="1:6" ht="30" x14ac:dyDescent="0.3">
      <c r="A36" s="42" t="s">
        <v>685</v>
      </c>
      <c r="B36" s="43">
        <v>32010301</v>
      </c>
      <c r="C36" s="44" t="s">
        <v>903</v>
      </c>
      <c r="D36" s="45">
        <v>30000000</v>
      </c>
      <c r="E36" s="45">
        <v>17000000</v>
      </c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hidden="1" x14ac:dyDescent="0.3">
      <c r="A38" s="44"/>
      <c r="B38" s="43"/>
      <c r="C38" s="44"/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s="1" customFormat="1" x14ac:dyDescent="0.3">
      <c r="A41" s="5"/>
      <c r="B41" s="4">
        <v>32010400</v>
      </c>
      <c r="C41" s="5" t="s">
        <v>119</v>
      </c>
      <c r="D41" s="11">
        <f>SUM(D42:D46)</f>
        <v>0</v>
      </c>
      <c r="E41" s="11">
        <f>SUM(E42:E46)</f>
        <v>0</v>
      </c>
      <c r="F41" s="11">
        <f>SUM(F42:F46)</f>
        <v>0</v>
      </c>
    </row>
    <row r="42" spans="1:6" hidden="1" x14ac:dyDescent="0.3">
      <c r="A42" s="42" t="s">
        <v>908</v>
      </c>
      <c r="B42" s="43">
        <v>32010405</v>
      </c>
      <c r="C42" s="44" t="s">
        <v>120</v>
      </c>
      <c r="D42" s="45"/>
      <c r="E42" s="45"/>
      <c r="F42" s="45"/>
    </row>
    <row r="43" spans="1:6" hidden="1" x14ac:dyDescent="0.3">
      <c r="A43" s="42" t="s">
        <v>908</v>
      </c>
      <c r="B43" s="43">
        <v>32010406</v>
      </c>
      <c r="C43" s="44" t="s">
        <v>121</v>
      </c>
      <c r="D43" s="45"/>
      <c r="E43" s="45"/>
      <c r="F43" s="45"/>
    </row>
    <row r="44" spans="1:6" hidden="1" x14ac:dyDescent="0.3">
      <c r="A44" s="42" t="s">
        <v>908</v>
      </c>
      <c r="B44" s="43">
        <v>32010407</v>
      </c>
      <c r="C44" s="44" t="s">
        <v>122</v>
      </c>
      <c r="D44" s="45"/>
      <c r="E44" s="45"/>
      <c r="F44" s="45"/>
    </row>
    <row r="45" spans="1:6" hidden="1" x14ac:dyDescent="0.3">
      <c r="A45" s="42" t="s">
        <v>909</v>
      </c>
      <c r="B45" s="43">
        <v>32010408</v>
      </c>
      <c r="C45" s="44" t="s">
        <v>123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s="1" customFormat="1" x14ac:dyDescent="0.3">
      <c r="A47" s="5"/>
      <c r="B47" s="4">
        <v>320105</v>
      </c>
      <c r="C47" s="5" t="s">
        <v>124</v>
      </c>
      <c r="D47" s="11">
        <f>SUM(D48:D55)</f>
        <v>2000000</v>
      </c>
      <c r="E47" s="11">
        <f>SUM(E48:E55)</f>
        <v>0</v>
      </c>
      <c r="F47" s="11">
        <f>SUM(F48:F55)</f>
        <v>2000000</v>
      </c>
    </row>
    <row r="48" spans="1:6" x14ac:dyDescent="0.3">
      <c r="A48" s="42" t="s">
        <v>686</v>
      </c>
      <c r="B48" s="43">
        <v>32010510</v>
      </c>
      <c r="C48" s="44" t="s">
        <v>904</v>
      </c>
      <c r="D48" s="45">
        <v>2000000</v>
      </c>
      <c r="E48" s="45"/>
      <c r="F48" s="45">
        <v>2000000</v>
      </c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6"/>
      <c r="B53" s="47"/>
      <c r="C53" s="46"/>
      <c r="D53" s="45"/>
      <c r="E53" s="45"/>
      <c r="F53" s="45"/>
    </row>
    <row r="54" spans="1:6" hidden="1" x14ac:dyDescent="0.3">
      <c r="A54" s="46"/>
      <c r="B54" s="47"/>
      <c r="C54" s="46"/>
      <c r="D54" s="45"/>
      <c r="E54" s="45"/>
      <c r="F54" s="45"/>
    </row>
    <row r="55" spans="1:6" hidden="1" x14ac:dyDescent="0.3">
      <c r="A55" s="46"/>
      <c r="B55" s="47"/>
      <c r="C55" s="46"/>
      <c r="D55" s="45"/>
      <c r="E55" s="45"/>
      <c r="F55" s="45"/>
    </row>
    <row r="56" spans="1:6" s="1" customFormat="1" x14ac:dyDescent="0.3">
      <c r="A56" s="5"/>
      <c r="B56" s="4">
        <v>320106</v>
      </c>
      <c r="C56" s="5" t="s">
        <v>126</v>
      </c>
      <c r="D56" s="11">
        <f>SUM(D57:D62)</f>
        <v>0</v>
      </c>
      <c r="E56" s="11">
        <f>SUM(E57:E62)</f>
        <v>0</v>
      </c>
      <c r="F56" s="11">
        <f>SUM(F57:F62)</f>
        <v>0</v>
      </c>
    </row>
    <row r="57" spans="1:6" hidden="1" x14ac:dyDescent="0.3">
      <c r="A57" s="42" t="s">
        <v>676</v>
      </c>
      <c r="B57" s="43">
        <v>32010601</v>
      </c>
      <c r="C57" s="44" t="s">
        <v>127</v>
      </c>
      <c r="D57" s="45"/>
      <c r="E57" s="45"/>
      <c r="F57" s="45"/>
    </row>
    <row r="58" spans="1:6" hidden="1" x14ac:dyDescent="0.3">
      <c r="A58" s="42" t="s">
        <v>677</v>
      </c>
      <c r="B58" s="43">
        <v>32010602</v>
      </c>
      <c r="C58" s="44" t="s">
        <v>128</v>
      </c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3">
      <c r="A63" s="5"/>
      <c r="B63" s="4">
        <v>320109</v>
      </c>
      <c r="C63" s="5" t="s">
        <v>129</v>
      </c>
      <c r="D63" s="11">
        <f>SUM(D64:D74)</f>
        <v>0</v>
      </c>
      <c r="E63" s="11">
        <f>SUM(E64:E74)</f>
        <v>0</v>
      </c>
      <c r="F63" s="11">
        <f>SUM(F64:F74)</f>
        <v>0</v>
      </c>
    </row>
    <row r="64" spans="1:6" hidden="1" x14ac:dyDescent="0.3">
      <c r="A64" s="42" t="s">
        <v>678</v>
      </c>
      <c r="B64" s="43">
        <v>32010903</v>
      </c>
      <c r="C64" s="44" t="s">
        <v>130</v>
      </c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2" t="s">
        <v>679</v>
      </c>
      <c r="B66" s="43">
        <v>32010904</v>
      </c>
      <c r="C66" s="44" t="s">
        <v>131</v>
      </c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2" t="s">
        <v>680</v>
      </c>
      <c r="B68" s="43">
        <v>32010935</v>
      </c>
      <c r="C68" s="44" t="s">
        <v>132</v>
      </c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2" t="s">
        <v>681</v>
      </c>
      <c r="B72" s="43">
        <v>32010936</v>
      </c>
      <c r="C72" s="44" t="s">
        <v>133</v>
      </c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320201</v>
      </c>
      <c r="C75" s="5" t="s">
        <v>145</v>
      </c>
      <c r="D75" s="11">
        <f>SUM(D76:D81)</f>
        <v>0</v>
      </c>
      <c r="E75" s="11">
        <f>SUM(E76:E81)</f>
        <v>0</v>
      </c>
      <c r="F75" s="11">
        <f>SUM(F76:F81)</f>
        <v>0</v>
      </c>
    </row>
    <row r="76" spans="1:6" hidden="1" x14ac:dyDescent="0.3">
      <c r="A76" s="42" t="s">
        <v>682</v>
      </c>
      <c r="B76" s="43">
        <v>32020101</v>
      </c>
      <c r="C76" s="44" t="s">
        <v>134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2" t="s">
        <v>683</v>
      </c>
      <c r="B78" s="43">
        <v>32020102</v>
      </c>
      <c r="C78" s="44" t="s">
        <v>135</v>
      </c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2" t="s">
        <v>684</v>
      </c>
      <c r="B80" s="43">
        <v>32020104</v>
      </c>
      <c r="C80" s="44" t="s">
        <v>136</v>
      </c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s="1" customFormat="1" x14ac:dyDescent="0.3">
      <c r="A82" s="5"/>
      <c r="B82" s="4">
        <v>320301</v>
      </c>
      <c r="C82" s="5" t="s">
        <v>137</v>
      </c>
      <c r="D82" s="11">
        <f>SUM(D83:D87)</f>
        <v>0</v>
      </c>
      <c r="E82" s="11">
        <f>SUM(E83:E87)</f>
        <v>0</v>
      </c>
      <c r="F82" s="11">
        <f>SUM(F83:F87)</f>
        <v>0</v>
      </c>
    </row>
    <row r="83" spans="1:6" hidden="1" x14ac:dyDescent="0.3">
      <c r="A83" s="42" t="s">
        <v>685</v>
      </c>
      <c r="B83" s="43">
        <v>32030101</v>
      </c>
      <c r="C83" s="44" t="s">
        <v>138</v>
      </c>
      <c r="D83" s="45"/>
      <c r="E83" s="45"/>
      <c r="F83" s="45"/>
    </row>
    <row r="84" spans="1:6" hidden="1" x14ac:dyDescent="0.3">
      <c r="A84" s="42" t="s">
        <v>686</v>
      </c>
      <c r="B84" s="43">
        <v>32030109</v>
      </c>
      <c r="C84" s="44" t="s">
        <v>139</v>
      </c>
      <c r="D84" s="45"/>
      <c r="E84" s="45"/>
      <c r="F84" s="45"/>
    </row>
    <row r="85" spans="1:6" hidden="1" x14ac:dyDescent="0.3">
      <c r="A85" s="42" t="s">
        <v>687</v>
      </c>
      <c r="B85" s="43">
        <v>32030110</v>
      </c>
      <c r="C85" s="44" t="s">
        <v>140</v>
      </c>
      <c r="D85" s="45"/>
      <c r="E85" s="45"/>
      <c r="F85" s="45"/>
    </row>
    <row r="86" spans="1:6" hidden="1" x14ac:dyDescent="0.3">
      <c r="A86" s="46"/>
      <c r="B86" s="47"/>
      <c r="C86" s="46"/>
      <c r="D86" s="45"/>
      <c r="E86" s="45"/>
      <c r="F86" s="45"/>
    </row>
    <row r="87" spans="1:6" hidden="1" x14ac:dyDescent="0.3">
      <c r="A87" s="46"/>
      <c r="B87" s="47"/>
      <c r="C87" s="46"/>
      <c r="D87" s="45"/>
      <c r="E87" s="45"/>
      <c r="F87" s="45"/>
    </row>
    <row r="88" spans="1:6" s="1" customFormat="1" x14ac:dyDescent="0.3">
      <c r="A88" s="5"/>
      <c r="B88" s="4">
        <v>32011000</v>
      </c>
      <c r="C88" s="5" t="s">
        <v>141</v>
      </c>
      <c r="D88" s="11">
        <f>SUM(D89:D90)</f>
        <v>0</v>
      </c>
      <c r="E88" s="11">
        <f>SUM(E89:E90)</f>
        <v>0</v>
      </c>
      <c r="F88" s="11">
        <f>SUM(F89:F90)</f>
        <v>0</v>
      </c>
    </row>
    <row r="89" spans="1:6" hidden="1" x14ac:dyDescent="0.3">
      <c r="A89" s="42" t="s">
        <v>688</v>
      </c>
      <c r="B89" s="46"/>
      <c r="C89" s="46"/>
      <c r="D89" s="45"/>
      <c r="E89" s="45"/>
      <c r="F89" s="45"/>
    </row>
    <row r="90" spans="1:6" hidden="1" x14ac:dyDescent="0.3">
      <c r="A90" s="46"/>
      <c r="B90" s="46"/>
      <c r="C90" s="46"/>
      <c r="D90" s="45"/>
      <c r="E90" s="45"/>
      <c r="F90" s="45"/>
    </row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0e6fBLMsOfVOVCn7jq9pg4lQKXigcPHbUe9HRlBx/s1XQe9S+SPq4/d889cKKp0U70Ibzsp0gyY7mncImvB3WQ==" saltValue="/Um2RLAilEWViiC63fWnB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B6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820</v>
      </c>
      <c r="B3" s="74"/>
      <c r="C3" s="74"/>
      <c r="D3" s="74"/>
      <c r="E3" s="74"/>
    </row>
    <row r="4" spans="1:5" x14ac:dyDescent="0.3">
      <c r="A4" s="73" t="s">
        <v>755</v>
      </c>
      <c r="B4" s="73"/>
      <c r="C4" s="73"/>
      <c r="D4" s="73"/>
      <c r="E4" s="73"/>
    </row>
    <row r="6" spans="1:5" ht="44.5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C8+C14+C21</f>
        <v>1307518049</v>
      </c>
      <c r="D7" s="12">
        <f>D8+D14+D21</f>
        <v>1203041658</v>
      </c>
      <c r="E7" s="12">
        <f>E8+E14+E21</f>
        <v>1250825093</v>
      </c>
    </row>
    <row r="8" spans="1:5" s="1" customFormat="1" x14ac:dyDescent="0.3">
      <c r="A8" s="3">
        <v>2101</v>
      </c>
      <c r="B8" s="3" t="s">
        <v>5</v>
      </c>
      <c r="C8" s="12">
        <f>C9</f>
        <v>1307518049</v>
      </c>
      <c r="D8" s="12">
        <f>D9</f>
        <v>1203041658</v>
      </c>
      <c r="E8" s="12">
        <f>E9</f>
        <v>1250825093</v>
      </c>
    </row>
    <row r="9" spans="1:5" s="1" customFormat="1" x14ac:dyDescent="0.3">
      <c r="A9" s="3">
        <v>210101</v>
      </c>
      <c r="B9" s="3" t="s">
        <v>6</v>
      </c>
      <c r="C9" s="12">
        <f>SUM(C10:C13)</f>
        <v>1307518049</v>
      </c>
      <c r="D9" s="12">
        <f>SUM(D10:D13)</f>
        <v>1203041658</v>
      </c>
      <c r="E9" s="12">
        <f>SUM(E10:E13)</f>
        <v>1250825093</v>
      </c>
    </row>
    <row r="10" spans="1:5" x14ac:dyDescent="0.3">
      <c r="A10" s="59">
        <v>21010101</v>
      </c>
      <c r="B10" s="48" t="s">
        <v>788</v>
      </c>
      <c r="C10" s="41">
        <v>103573705</v>
      </c>
      <c r="D10" s="41">
        <v>96157426</v>
      </c>
      <c r="E10" s="41">
        <v>100523038</v>
      </c>
    </row>
    <row r="11" spans="1:5" x14ac:dyDescent="0.3">
      <c r="A11" s="59">
        <v>21010101</v>
      </c>
      <c r="B11" s="48" t="s">
        <v>789</v>
      </c>
      <c r="C11" s="41">
        <v>1203944344</v>
      </c>
      <c r="D11" s="41">
        <v>1106884232</v>
      </c>
      <c r="E11" s="41">
        <v>1150302055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0</v>
      </c>
      <c r="D14" s="12">
        <f>D15+D19</f>
        <v>0</v>
      </c>
      <c r="E14" s="12">
        <f>E15+E19</f>
        <v>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0</v>
      </c>
      <c r="D15" s="12">
        <f>SUM(D16:D18)</f>
        <v>0</v>
      </c>
      <c r="E15" s="12">
        <f>SUM(E16:E18)</f>
        <v>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hidden="1" x14ac:dyDescent="0.3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>SUM(D20)</f>
        <v>0</v>
      </c>
      <c r="E19" s="12">
        <f>SUM(E20)</f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>SUM(D22:D24)</f>
        <v>0</v>
      </c>
      <c r="E21" s="12">
        <f>SUM(E22:E24)</f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8DvkytUlBvFWpGUOcXJYqE83om3hpvjNV2CKg0vnh23Sq5fN3UG2NqM+rAFgNTVkQe0LHywGGo95qlJy34W+A==" saltValue="nbFXUUANfMP0DWSK7rXvS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71" zoomScale="90" zoomScaleNormal="100" zoomScaleSheetLayoutView="90" workbookViewId="0">
      <selection activeCell="B38" sqref="B38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821</v>
      </c>
      <c r="B4" s="74"/>
      <c r="C4" s="74"/>
      <c r="D4" s="74"/>
      <c r="E4" s="74"/>
    </row>
    <row r="5" spans="1:5" x14ac:dyDescent="0.3">
      <c r="A5" s="73" t="s">
        <v>755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C8+C88+C93+C99</f>
        <v>741158823</v>
      </c>
      <c r="D7" s="12">
        <f>D8+D88+D93+D99</f>
        <v>515585644</v>
      </c>
      <c r="E7" s="12">
        <f>E8+E88+E93+E99</f>
        <v>348500000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581158823</v>
      </c>
      <c r="D8" s="12">
        <f>D9+D14+D22+D36+D45+D48+D54+D63+D67+D70</f>
        <v>424728008</v>
      </c>
      <c r="E8" s="12">
        <f>E9+E14+E22+E36+E45+E48+E54+E63+E67+E70</f>
        <v>247500000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8500000</v>
      </c>
      <c r="D9" s="12">
        <f>SUM(D10:D13)</f>
        <v>5117000</v>
      </c>
      <c r="E9" s="12">
        <f>SUM(E10:E13)</f>
        <v>6500000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8500000</v>
      </c>
      <c r="D11" s="41">
        <v>5117000</v>
      </c>
      <c r="E11" s="41">
        <v>6500000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2000000</v>
      </c>
      <c r="D22" s="12">
        <f>SUM(D23:D35)</f>
        <v>430000</v>
      </c>
      <c r="E22" s="12">
        <f>SUM(E23:E35)</f>
        <v>1000000</v>
      </c>
    </row>
    <row r="23" spans="1:5" x14ac:dyDescent="0.3">
      <c r="A23" s="43">
        <v>22020301</v>
      </c>
      <c r="B23" s="44" t="s">
        <v>36</v>
      </c>
      <c r="C23" s="41">
        <v>2000000</v>
      </c>
      <c r="D23" s="41">
        <v>430000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5500000</v>
      </c>
      <c r="D36" s="12">
        <f>SUM(D37:D44)</f>
        <v>3750000</v>
      </c>
      <c r="E36" s="12">
        <f>SUM(E37:E44)</f>
        <v>3000000</v>
      </c>
    </row>
    <row r="37" spans="1:5" x14ac:dyDescent="0.3">
      <c r="A37" s="43">
        <v>22020401</v>
      </c>
      <c r="B37" s="44" t="s">
        <v>50</v>
      </c>
      <c r="C37" s="41">
        <v>4500000</v>
      </c>
      <c r="D37" s="41">
        <v>3750000</v>
      </c>
      <c r="E37" s="41">
        <v>3000000</v>
      </c>
    </row>
    <row r="38" spans="1:5" x14ac:dyDescent="0.3">
      <c r="A38" s="43">
        <v>22020402</v>
      </c>
      <c r="B38" s="44" t="s">
        <v>51</v>
      </c>
      <c r="C38" s="41">
        <v>1000000</v>
      </c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35000000</v>
      </c>
      <c r="D48" s="12">
        <f>SUM(D49:D53)</f>
        <v>35000000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x14ac:dyDescent="0.3">
      <c r="A50" s="43">
        <v>22020602</v>
      </c>
      <c r="B50" s="44" t="s">
        <v>911</v>
      </c>
      <c r="C50" s="41">
        <v>5000000</v>
      </c>
      <c r="D50" s="41">
        <v>5000000</v>
      </c>
      <c r="E50" s="41"/>
    </row>
    <row r="51" spans="1:5" x14ac:dyDescent="0.3">
      <c r="A51" s="43">
        <v>22020603</v>
      </c>
      <c r="B51" s="44" t="s">
        <v>910</v>
      </c>
      <c r="C51" s="41">
        <v>30000000</v>
      </c>
      <c r="D51" s="41">
        <v>30000000</v>
      </c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2000000</v>
      </c>
      <c r="D63" s="12">
        <f>SUM(D64:D66)</f>
        <v>2000000</v>
      </c>
      <c r="E63" s="12">
        <f>SUM(E64:E66)</f>
        <v>2000000</v>
      </c>
    </row>
    <row r="64" spans="1:5" x14ac:dyDescent="0.3">
      <c r="A64" s="43">
        <v>22020801</v>
      </c>
      <c r="B64" s="44" t="s">
        <v>77</v>
      </c>
      <c r="C64" s="41">
        <v>2000000</v>
      </c>
      <c r="D64" s="41">
        <v>2000000</v>
      </c>
      <c r="E64" s="41">
        <v>2000000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SUM(C71:C87)</f>
        <v>528158823</v>
      </c>
      <c r="D70" s="12">
        <f>SUM(D71:D87)</f>
        <v>378431008</v>
      </c>
      <c r="E70" s="12">
        <f>SUM(E71:E87)</f>
        <v>235000000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1500000</v>
      </c>
      <c r="E71" s="41">
        <v>3000000</v>
      </c>
    </row>
    <row r="72" spans="1:5" x14ac:dyDescent="0.3">
      <c r="A72" s="43">
        <v>22021002</v>
      </c>
      <c r="B72" s="44" t="s">
        <v>85</v>
      </c>
      <c r="C72" s="41">
        <v>1000000</v>
      </c>
      <c r="D72" s="41"/>
      <c r="E72" s="41"/>
    </row>
    <row r="73" spans="1:5" x14ac:dyDescent="0.3">
      <c r="A73" s="43">
        <v>22021003</v>
      </c>
      <c r="B73" s="44" t="s">
        <v>86</v>
      </c>
      <c r="C73" s="41">
        <v>3000000</v>
      </c>
      <c r="D73" s="41">
        <v>500000</v>
      </c>
      <c r="E73" s="41">
        <v>1000000</v>
      </c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x14ac:dyDescent="0.3">
      <c r="A75" s="43">
        <v>22021006</v>
      </c>
      <c r="B75" s="44" t="s">
        <v>88</v>
      </c>
      <c r="C75" s="41">
        <v>100000</v>
      </c>
      <c r="D75" s="41"/>
      <c r="E75" s="41"/>
    </row>
    <row r="76" spans="1:5" x14ac:dyDescent="0.3">
      <c r="A76" s="43">
        <v>22021007</v>
      </c>
      <c r="B76" s="44" t="s">
        <v>89</v>
      </c>
      <c r="C76" s="41">
        <v>40000000</v>
      </c>
      <c r="D76" s="41">
        <v>13000000</v>
      </c>
      <c r="E76" s="41">
        <v>40000000</v>
      </c>
    </row>
    <row r="77" spans="1:5" x14ac:dyDescent="0.3">
      <c r="A77" s="43">
        <v>22021007</v>
      </c>
      <c r="B77" s="44" t="s">
        <v>912</v>
      </c>
      <c r="C77" s="41">
        <v>250235294</v>
      </c>
      <c r="D77" s="41">
        <v>230000000</v>
      </c>
      <c r="E77" s="41">
        <v>75000000</v>
      </c>
    </row>
    <row r="78" spans="1:5" x14ac:dyDescent="0.3">
      <c r="A78" s="43">
        <v>22021007</v>
      </c>
      <c r="B78" s="44" t="s">
        <v>914</v>
      </c>
      <c r="C78" s="41">
        <v>213823529</v>
      </c>
      <c r="D78" s="41">
        <v>120631008</v>
      </c>
      <c r="E78" s="41">
        <v>75000000</v>
      </c>
    </row>
    <row r="79" spans="1:5" x14ac:dyDescent="0.3">
      <c r="A79" s="43">
        <v>22021007</v>
      </c>
      <c r="B79" s="44" t="s">
        <v>913</v>
      </c>
      <c r="C79" s="41">
        <v>16000000</v>
      </c>
      <c r="D79" s="41">
        <v>12800000</v>
      </c>
      <c r="E79" s="41">
        <v>24000000</v>
      </c>
    </row>
    <row r="80" spans="1:5" hidden="1" x14ac:dyDescent="0.3">
      <c r="A80" s="43">
        <v>22021008</v>
      </c>
      <c r="B80" s="44" t="s">
        <v>90</v>
      </c>
      <c r="C80" s="41"/>
      <c r="D80" s="41"/>
      <c r="E80" s="41"/>
    </row>
    <row r="81" spans="1:5" x14ac:dyDescent="0.3">
      <c r="A81" s="43">
        <v>22021009</v>
      </c>
      <c r="B81" s="44" t="s">
        <v>91</v>
      </c>
      <c r="C81" s="41"/>
      <c r="D81" s="41"/>
      <c r="E81" s="41">
        <v>10000000</v>
      </c>
    </row>
    <row r="82" spans="1:5" hidden="1" x14ac:dyDescent="0.3">
      <c r="A82" s="43">
        <v>22021010</v>
      </c>
      <c r="B82" s="44" t="s">
        <v>92</v>
      </c>
      <c r="C82" s="41"/>
      <c r="D82" s="41"/>
      <c r="E82" s="41"/>
    </row>
    <row r="83" spans="1:5" x14ac:dyDescent="0.3">
      <c r="A83" s="43">
        <v>22021014</v>
      </c>
      <c r="B83" s="44" t="s">
        <v>915</v>
      </c>
      <c r="C83" s="41"/>
      <c r="D83" s="41"/>
      <c r="E83" s="41">
        <v>2000000</v>
      </c>
    </row>
    <row r="84" spans="1:5" hidden="1" x14ac:dyDescent="0.3">
      <c r="A84" s="43">
        <v>22021014</v>
      </c>
      <c r="B84" s="44" t="s">
        <v>93</v>
      </c>
      <c r="C84" s="41"/>
      <c r="D84" s="41"/>
      <c r="E84" s="41"/>
    </row>
    <row r="85" spans="1:5" hidden="1" x14ac:dyDescent="0.3">
      <c r="A85" s="43">
        <v>22021020</v>
      </c>
      <c r="B85" s="44" t="s">
        <v>94</v>
      </c>
      <c r="C85" s="41"/>
      <c r="D85" s="41"/>
      <c r="E85" s="41"/>
    </row>
    <row r="86" spans="1:5" hidden="1" x14ac:dyDescent="0.3">
      <c r="A86" s="43">
        <v>22021050</v>
      </c>
      <c r="B86" s="44" t="s">
        <v>95</v>
      </c>
      <c r="C86" s="41"/>
      <c r="D86" s="41"/>
      <c r="E86" s="41"/>
    </row>
    <row r="87" spans="1:5" x14ac:dyDescent="0.3">
      <c r="A87" s="43">
        <v>22021052</v>
      </c>
      <c r="B87" s="44" t="s">
        <v>96</v>
      </c>
      <c r="C87" s="41"/>
      <c r="D87" s="41"/>
      <c r="E87" s="41">
        <v>5000000</v>
      </c>
    </row>
    <row r="88" spans="1:5" s="1" customFormat="1" x14ac:dyDescent="0.3">
      <c r="A88" s="4">
        <v>2204</v>
      </c>
      <c r="B88" s="5" t="s">
        <v>97</v>
      </c>
      <c r="C88" s="12">
        <f>C89</f>
        <v>55000000</v>
      </c>
      <c r="D88" s="12">
        <f>D89</f>
        <v>13460000</v>
      </c>
      <c r="E88" s="12">
        <f>E89</f>
        <v>21000000</v>
      </c>
    </row>
    <row r="89" spans="1:5" s="1" customFormat="1" x14ac:dyDescent="0.3">
      <c r="A89" s="4">
        <v>220401</v>
      </c>
      <c r="B89" s="5" t="s">
        <v>98</v>
      </c>
      <c r="C89" s="12">
        <f>SUM(C90:C92)</f>
        <v>55000000</v>
      </c>
      <c r="D89" s="12">
        <f>SUM(D90:D92)</f>
        <v>13460000</v>
      </c>
      <c r="E89" s="12">
        <f>SUM(E90:E92)</f>
        <v>21000000</v>
      </c>
    </row>
    <row r="90" spans="1:5" x14ac:dyDescent="0.3">
      <c r="A90" s="43">
        <v>22040105</v>
      </c>
      <c r="B90" s="44" t="s">
        <v>99</v>
      </c>
      <c r="C90" s="41">
        <v>10000000</v>
      </c>
      <c r="D90" s="41">
        <v>960000</v>
      </c>
      <c r="E90" s="41">
        <v>1000000</v>
      </c>
    </row>
    <row r="91" spans="1:5" x14ac:dyDescent="0.3">
      <c r="A91" s="43">
        <v>22040105</v>
      </c>
      <c r="B91" s="44" t="s">
        <v>916</v>
      </c>
      <c r="C91" s="41">
        <v>5000000</v>
      </c>
      <c r="D91" s="41"/>
      <c r="E91" s="41"/>
    </row>
    <row r="92" spans="1:5" x14ac:dyDescent="0.3">
      <c r="A92" s="43">
        <v>22040109</v>
      </c>
      <c r="B92" s="44" t="s">
        <v>100</v>
      </c>
      <c r="C92" s="41">
        <v>40000000</v>
      </c>
      <c r="D92" s="41">
        <v>12500000</v>
      </c>
      <c r="E92" s="41">
        <v>20000000</v>
      </c>
    </row>
    <row r="93" spans="1:5" s="1" customFormat="1" x14ac:dyDescent="0.3">
      <c r="A93" s="4">
        <v>2205</v>
      </c>
      <c r="B93" s="5" t="s">
        <v>101</v>
      </c>
      <c r="C93" s="12">
        <f>C94</f>
        <v>105000000</v>
      </c>
      <c r="D93" s="12">
        <f>D94</f>
        <v>77397636</v>
      </c>
      <c r="E93" s="12">
        <f>E94</f>
        <v>80000000</v>
      </c>
    </row>
    <row r="94" spans="1:5" s="1" customFormat="1" x14ac:dyDescent="0.3">
      <c r="A94" s="4">
        <v>220501</v>
      </c>
      <c r="B94" s="5" t="s">
        <v>102</v>
      </c>
      <c r="C94" s="12">
        <f>SUM(C95:C98)</f>
        <v>105000000</v>
      </c>
      <c r="D94" s="12">
        <f>SUM(D95:D98)</f>
        <v>77397636</v>
      </c>
      <c r="E94" s="12">
        <f>SUM(E95:E98)</f>
        <v>80000000</v>
      </c>
    </row>
    <row r="95" spans="1:5" x14ac:dyDescent="0.3">
      <c r="A95" s="43">
        <v>22050105</v>
      </c>
      <c r="B95" s="44" t="s">
        <v>103</v>
      </c>
      <c r="C95" s="41">
        <v>15000000</v>
      </c>
      <c r="D95" s="41">
        <v>346544</v>
      </c>
      <c r="E95" s="41"/>
    </row>
    <row r="96" spans="1:5" x14ac:dyDescent="0.3">
      <c r="A96" s="43">
        <v>22050108</v>
      </c>
      <c r="B96" s="44" t="s">
        <v>917</v>
      </c>
      <c r="C96" s="41">
        <v>25000000</v>
      </c>
      <c r="D96" s="41">
        <v>15000000</v>
      </c>
      <c r="E96" s="41">
        <v>30000000</v>
      </c>
    </row>
    <row r="97" spans="1:5" x14ac:dyDescent="0.3">
      <c r="A97" s="43">
        <v>22050108</v>
      </c>
      <c r="B97" s="44" t="s">
        <v>104</v>
      </c>
      <c r="C97" s="41">
        <v>65000000</v>
      </c>
      <c r="D97" s="41">
        <v>62051092</v>
      </c>
      <c r="E97" s="41">
        <v>50000000</v>
      </c>
    </row>
    <row r="98" spans="1:5" hidden="1" x14ac:dyDescent="0.3">
      <c r="A98" s="43">
        <v>22050110</v>
      </c>
      <c r="B98" s="44" t="s">
        <v>105</v>
      </c>
      <c r="C98" s="41"/>
      <c r="D98" s="41"/>
      <c r="E98" s="41"/>
    </row>
    <row r="99" spans="1:5" s="1" customFormat="1" x14ac:dyDescent="0.3">
      <c r="A99" s="4">
        <v>2206</v>
      </c>
      <c r="B99" s="5" t="s">
        <v>106</v>
      </c>
      <c r="C99" s="12">
        <f>C100+C102</f>
        <v>0</v>
      </c>
      <c r="D99" s="12">
        <f>D100+D102</f>
        <v>0</v>
      </c>
      <c r="E99" s="12">
        <f>E100+E102</f>
        <v>0</v>
      </c>
    </row>
    <row r="100" spans="1:5" s="1" customFormat="1" x14ac:dyDescent="0.3">
      <c r="A100" s="4">
        <v>220603</v>
      </c>
      <c r="B100" s="5" t="s">
        <v>107</v>
      </c>
      <c r="C100" s="12">
        <f>C101</f>
        <v>0</v>
      </c>
      <c r="D100" s="12">
        <f>D101</f>
        <v>0</v>
      </c>
      <c r="E100" s="12">
        <f>E101</f>
        <v>0</v>
      </c>
    </row>
    <row r="101" spans="1:5" hidden="1" x14ac:dyDescent="0.3">
      <c r="A101" s="43">
        <v>22060301</v>
      </c>
      <c r="B101" s="44" t="s">
        <v>108</v>
      </c>
      <c r="C101" s="41"/>
      <c r="D101" s="41"/>
      <c r="E101" s="41"/>
    </row>
    <row r="102" spans="1:5" s="1" customFormat="1" x14ac:dyDescent="0.3">
      <c r="A102" s="4">
        <v>220604</v>
      </c>
      <c r="B102" s="5" t="s">
        <v>109</v>
      </c>
      <c r="C102" s="12">
        <f>SUM(C103:C104)</f>
        <v>0</v>
      </c>
      <c r="D102" s="12">
        <f>SUM(D103:D104)</f>
        <v>0</v>
      </c>
      <c r="E102" s="12">
        <f>SUM(E103:E104)</f>
        <v>0</v>
      </c>
    </row>
    <row r="103" spans="1:5" hidden="1" x14ac:dyDescent="0.3">
      <c r="A103" s="43">
        <v>22060401</v>
      </c>
      <c r="B103" s="44" t="s">
        <v>110</v>
      </c>
      <c r="C103" s="41"/>
      <c r="D103" s="41"/>
      <c r="E103" s="41"/>
    </row>
    <row r="104" spans="1:5" hidden="1" x14ac:dyDescent="0.3">
      <c r="A104" s="48"/>
      <c r="B104" s="48"/>
      <c r="C104" s="41"/>
      <c r="D104" s="41"/>
      <c r="E104" s="41"/>
    </row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vQRXhPa24qMRMPPQsOTVNVomRT+UZKggEpOQeWEisp3ot015izHnvMSWOHtAMRv4G8iE5wBwrJt0M+6B5YLe2g==" saltValue="q/wB4pSV4K+OYMQnZ7WhA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1" orientation="landscape" r:id="rId1"/>
  <headerFooter>
    <oddFooter>&amp;C&amp;P</oddFooter>
  </headerFooter>
  <rowBreaks count="1" manualBreakCount="1">
    <brk id="9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A21" zoomScale="60" zoomScaleNormal="75" workbookViewId="0">
      <selection activeCell="A101" sqref="A101:XFD103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</row>
    <row r="2" spans="1:6" x14ac:dyDescent="0.3">
      <c r="A2" s="73" t="s">
        <v>822</v>
      </c>
      <c r="B2" s="73"/>
      <c r="C2" s="73"/>
      <c r="D2" s="73"/>
      <c r="E2" s="73"/>
    </row>
    <row r="3" spans="1:6" x14ac:dyDescent="0.3">
      <c r="A3" s="73" t="s">
        <v>755</v>
      </c>
      <c r="B3" s="73"/>
      <c r="C3" s="73"/>
      <c r="D3" s="73"/>
      <c r="E3" s="73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605</v>
      </c>
      <c r="B6" s="4">
        <v>3</v>
      </c>
      <c r="C6" s="5" t="s">
        <v>113</v>
      </c>
      <c r="D6" s="11">
        <f>D7+D42+D53+D59+D65+D74+D81+D93+D100+D106</f>
        <v>683000000</v>
      </c>
      <c r="E6" s="11">
        <f>E7+E42+E53+E59+E65+E74+E81+E93+E100+E106</f>
        <v>203505378</v>
      </c>
      <c r="F6" s="11">
        <f>F7+F42+F53+F59+F65+F74+F81+F93+F100+F106</f>
        <v>569000000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SUM(D8:D41)</f>
        <v>649000000</v>
      </c>
      <c r="E7" s="11">
        <f>SUM(E8:E41)</f>
        <v>203505378</v>
      </c>
      <c r="F7" s="11">
        <f>SUM(F8:F41)</f>
        <v>543000000</v>
      </c>
    </row>
    <row r="8" spans="1:6" x14ac:dyDescent="0.3">
      <c r="A8" s="42" t="s">
        <v>606</v>
      </c>
      <c r="B8" s="43">
        <v>32010101</v>
      </c>
      <c r="C8" s="44" t="s">
        <v>918</v>
      </c>
      <c r="D8" s="45">
        <v>50000000</v>
      </c>
      <c r="E8" s="45">
        <v>23812713</v>
      </c>
      <c r="F8" s="45">
        <v>20000000</v>
      </c>
    </row>
    <row r="9" spans="1:6" x14ac:dyDescent="0.3">
      <c r="A9" s="42" t="s">
        <v>607</v>
      </c>
      <c r="B9" s="43">
        <v>32010101</v>
      </c>
      <c r="C9" s="44" t="s">
        <v>920</v>
      </c>
      <c r="D9" s="45">
        <v>50000000</v>
      </c>
      <c r="E9" s="45"/>
      <c r="F9" s="45">
        <v>20000000</v>
      </c>
    </row>
    <row r="10" spans="1:6" x14ac:dyDescent="0.3">
      <c r="A10" s="42" t="s">
        <v>690</v>
      </c>
      <c r="B10" s="43">
        <v>32010101</v>
      </c>
      <c r="C10" s="44" t="s">
        <v>919</v>
      </c>
      <c r="D10" s="45">
        <v>50000000</v>
      </c>
      <c r="E10" s="45"/>
      <c r="F10" s="45">
        <v>20000000</v>
      </c>
    </row>
    <row r="11" spans="1:6" x14ac:dyDescent="0.3">
      <c r="A11" s="42" t="s">
        <v>691</v>
      </c>
      <c r="B11" s="43">
        <v>32010101</v>
      </c>
      <c r="C11" s="44" t="s">
        <v>921</v>
      </c>
      <c r="D11" s="45">
        <v>35000000</v>
      </c>
      <c r="E11" s="45"/>
      <c r="F11" s="45">
        <v>20000000</v>
      </c>
    </row>
    <row r="12" spans="1:6" x14ac:dyDescent="0.3">
      <c r="A12" s="42" t="s">
        <v>692</v>
      </c>
      <c r="B12" s="43">
        <v>32010101</v>
      </c>
      <c r="C12" s="44" t="s">
        <v>922</v>
      </c>
      <c r="D12" s="45">
        <v>35000000</v>
      </c>
      <c r="E12" s="45"/>
      <c r="F12" s="45">
        <v>50000000</v>
      </c>
    </row>
    <row r="13" spans="1:6" x14ac:dyDescent="0.3">
      <c r="A13" s="42" t="s">
        <v>693</v>
      </c>
      <c r="B13" s="43">
        <v>32010101</v>
      </c>
      <c r="C13" s="44" t="s">
        <v>923</v>
      </c>
      <c r="D13" s="45">
        <v>35000000</v>
      </c>
      <c r="E13" s="45"/>
      <c r="F13" s="45">
        <v>20000000</v>
      </c>
    </row>
    <row r="14" spans="1:6" x14ac:dyDescent="0.3">
      <c r="A14" s="42" t="s">
        <v>694</v>
      </c>
      <c r="B14" s="43">
        <v>32010101</v>
      </c>
      <c r="C14" s="44" t="s">
        <v>924</v>
      </c>
      <c r="D14" s="45">
        <v>35000000</v>
      </c>
      <c r="E14" s="45"/>
      <c r="F14" s="45">
        <v>20000000</v>
      </c>
    </row>
    <row r="15" spans="1:6" x14ac:dyDescent="0.3">
      <c r="A15" s="42" t="s">
        <v>695</v>
      </c>
      <c r="B15" s="43">
        <v>32010101</v>
      </c>
      <c r="C15" s="44" t="s">
        <v>925</v>
      </c>
      <c r="D15" s="45">
        <v>35000000</v>
      </c>
      <c r="E15" s="45"/>
      <c r="F15" s="45">
        <v>20000000</v>
      </c>
    </row>
    <row r="16" spans="1:6" x14ac:dyDescent="0.3">
      <c r="A16" s="42" t="s">
        <v>696</v>
      </c>
      <c r="B16" s="43">
        <v>32010101</v>
      </c>
      <c r="C16" s="44" t="s">
        <v>926</v>
      </c>
      <c r="D16" s="45">
        <v>10000000</v>
      </c>
      <c r="E16" s="45">
        <v>6000000</v>
      </c>
      <c r="F16" s="45">
        <v>25000000</v>
      </c>
    </row>
    <row r="17" spans="1:6" x14ac:dyDescent="0.3">
      <c r="A17" s="42" t="s">
        <v>689</v>
      </c>
      <c r="B17" s="43">
        <v>32010101</v>
      </c>
      <c r="C17" s="44" t="s">
        <v>927</v>
      </c>
      <c r="D17" s="45">
        <v>10000000</v>
      </c>
      <c r="E17" s="45">
        <v>6842665</v>
      </c>
      <c r="F17" s="45">
        <v>25000000</v>
      </c>
    </row>
    <row r="18" spans="1:6" x14ac:dyDescent="0.3">
      <c r="A18" s="42" t="s">
        <v>697</v>
      </c>
      <c r="B18" s="43">
        <v>32010101</v>
      </c>
      <c r="C18" s="44" t="s">
        <v>928</v>
      </c>
      <c r="D18" s="45"/>
      <c r="E18" s="45"/>
      <c r="F18" s="45">
        <v>25000000</v>
      </c>
    </row>
    <row r="19" spans="1:6" x14ac:dyDescent="0.3">
      <c r="A19" s="42" t="s">
        <v>698</v>
      </c>
      <c r="B19" s="43">
        <v>32010101</v>
      </c>
      <c r="C19" s="44" t="s">
        <v>929</v>
      </c>
      <c r="D19" s="45"/>
      <c r="E19" s="45"/>
      <c r="F19" s="45">
        <v>20000000</v>
      </c>
    </row>
    <row r="20" spans="1:6" x14ac:dyDescent="0.3">
      <c r="A20" s="42" t="s">
        <v>699</v>
      </c>
      <c r="B20" s="43">
        <v>32010101</v>
      </c>
      <c r="C20" s="44" t="s">
        <v>949</v>
      </c>
      <c r="D20" s="45">
        <v>40000000</v>
      </c>
      <c r="E20" s="45">
        <v>30850000</v>
      </c>
      <c r="F20" s="45"/>
    </row>
    <row r="21" spans="1:6" x14ac:dyDescent="0.3">
      <c r="A21" s="42" t="s">
        <v>700</v>
      </c>
      <c r="B21" s="43">
        <v>32010101</v>
      </c>
      <c r="C21" s="44" t="s">
        <v>930</v>
      </c>
      <c r="D21" s="45">
        <v>0</v>
      </c>
      <c r="E21" s="45"/>
      <c r="F21" s="45">
        <v>25000000</v>
      </c>
    </row>
    <row r="22" spans="1:6" x14ac:dyDescent="0.3">
      <c r="A22" s="42" t="s">
        <v>701</v>
      </c>
      <c r="B22" s="43">
        <v>32010101</v>
      </c>
      <c r="C22" s="44" t="s">
        <v>931</v>
      </c>
      <c r="D22" s="45"/>
      <c r="E22" s="45"/>
      <c r="F22" s="45">
        <v>25000000</v>
      </c>
    </row>
    <row r="23" spans="1:6" x14ac:dyDescent="0.3">
      <c r="A23" s="42" t="s">
        <v>702</v>
      </c>
      <c r="B23" s="43">
        <v>32010101</v>
      </c>
      <c r="C23" s="44" t="s">
        <v>932</v>
      </c>
      <c r="D23" s="45"/>
      <c r="E23" s="45"/>
      <c r="F23" s="45">
        <v>25000000</v>
      </c>
    </row>
    <row r="24" spans="1:6" x14ac:dyDescent="0.3">
      <c r="A24" s="42" t="s">
        <v>703</v>
      </c>
      <c r="B24" s="43">
        <v>32010101</v>
      </c>
      <c r="C24" s="44" t="s">
        <v>933</v>
      </c>
      <c r="D24" s="45"/>
      <c r="E24" s="45"/>
      <c r="F24" s="45">
        <v>25000000</v>
      </c>
    </row>
    <row r="25" spans="1:6" x14ac:dyDescent="0.3">
      <c r="A25" s="42" t="s">
        <v>704</v>
      </c>
      <c r="B25" s="43">
        <v>32010101</v>
      </c>
      <c r="C25" s="44" t="s">
        <v>934</v>
      </c>
      <c r="D25" s="45"/>
      <c r="E25" s="45"/>
      <c r="F25" s="45">
        <v>25000000</v>
      </c>
    </row>
    <row r="26" spans="1:6" x14ac:dyDescent="0.3">
      <c r="A26" s="42" t="s">
        <v>705</v>
      </c>
      <c r="B26" s="43">
        <v>32010101</v>
      </c>
      <c r="C26" s="44" t="s">
        <v>935</v>
      </c>
      <c r="D26" s="45"/>
      <c r="E26" s="45"/>
      <c r="F26" s="45">
        <v>25000000</v>
      </c>
    </row>
    <row r="27" spans="1:6" x14ac:dyDescent="0.3">
      <c r="A27" s="42" t="s">
        <v>706</v>
      </c>
      <c r="B27" s="43">
        <v>32010101</v>
      </c>
      <c r="C27" s="44" t="s">
        <v>936</v>
      </c>
      <c r="D27" s="45"/>
      <c r="E27" s="45"/>
      <c r="F27" s="45">
        <v>8000000</v>
      </c>
    </row>
    <row r="28" spans="1:6" x14ac:dyDescent="0.3">
      <c r="A28" s="42" t="s">
        <v>707</v>
      </c>
      <c r="B28" s="43">
        <v>32010101</v>
      </c>
      <c r="C28" s="44" t="s">
        <v>937</v>
      </c>
      <c r="D28" s="45"/>
      <c r="E28" s="45"/>
      <c r="F28" s="45">
        <v>8000000</v>
      </c>
    </row>
    <row r="29" spans="1:6" x14ac:dyDescent="0.3">
      <c r="A29" s="42" t="s">
        <v>950</v>
      </c>
      <c r="B29" s="43">
        <v>32010101</v>
      </c>
      <c r="C29" s="44" t="s">
        <v>938</v>
      </c>
      <c r="D29" s="45"/>
      <c r="E29" s="45"/>
      <c r="F29" s="45">
        <v>7000000</v>
      </c>
    </row>
    <row r="30" spans="1:6" x14ac:dyDescent="0.3">
      <c r="A30" s="42" t="s">
        <v>951</v>
      </c>
      <c r="B30" s="43">
        <v>32010101</v>
      </c>
      <c r="C30" s="44" t="s">
        <v>939</v>
      </c>
      <c r="D30" s="45">
        <v>30000000</v>
      </c>
      <c r="E30" s="45">
        <v>28500000</v>
      </c>
      <c r="F30" s="45">
        <v>15000000</v>
      </c>
    </row>
    <row r="31" spans="1:6" x14ac:dyDescent="0.3">
      <c r="A31" s="42" t="s">
        <v>952</v>
      </c>
      <c r="B31" s="43">
        <v>32010101</v>
      </c>
      <c r="C31" s="44" t="s">
        <v>940</v>
      </c>
      <c r="D31" s="45">
        <v>120000000</v>
      </c>
      <c r="E31" s="45">
        <v>55500000</v>
      </c>
      <c r="F31" s="45"/>
    </row>
    <row r="32" spans="1:6" x14ac:dyDescent="0.3">
      <c r="A32" s="42" t="s">
        <v>953</v>
      </c>
      <c r="B32" s="43">
        <v>32010101</v>
      </c>
      <c r="C32" s="44" t="s">
        <v>941</v>
      </c>
      <c r="D32" s="45"/>
      <c r="E32" s="45"/>
      <c r="F32" s="45">
        <v>10000000</v>
      </c>
    </row>
    <row r="33" spans="1:6" x14ac:dyDescent="0.3">
      <c r="A33" s="42" t="s">
        <v>954</v>
      </c>
      <c r="B33" s="43">
        <v>32010101</v>
      </c>
      <c r="C33" s="44" t="s">
        <v>942</v>
      </c>
      <c r="D33" s="45"/>
      <c r="E33" s="45"/>
      <c r="F33" s="45">
        <v>10000000</v>
      </c>
    </row>
    <row r="34" spans="1:6" x14ac:dyDescent="0.3">
      <c r="A34" s="42" t="s">
        <v>955</v>
      </c>
      <c r="B34" s="43">
        <v>32010101</v>
      </c>
      <c r="C34" s="44" t="s">
        <v>943</v>
      </c>
      <c r="D34" s="45"/>
      <c r="E34" s="45"/>
      <c r="F34" s="45">
        <v>6000000</v>
      </c>
    </row>
    <row r="35" spans="1:6" x14ac:dyDescent="0.3">
      <c r="A35" s="42" t="s">
        <v>956</v>
      </c>
      <c r="B35" s="43">
        <v>32010101</v>
      </c>
      <c r="C35" s="44" t="s">
        <v>944</v>
      </c>
      <c r="D35" s="45"/>
      <c r="E35" s="45"/>
      <c r="F35" s="45">
        <v>4000000</v>
      </c>
    </row>
    <row r="36" spans="1:6" x14ac:dyDescent="0.3">
      <c r="A36" s="42" t="s">
        <v>957</v>
      </c>
      <c r="B36" s="43">
        <v>32010101</v>
      </c>
      <c r="C36" s="44" t="s">
        <v>945</v>
      </c>
      <c r="D36" s="45">
        <v>10000000</v>
      </c>
      <c r="E36" s="45"/>
      <c r="F36" s="45"/>
    </row>
    <row r="37" spans="1:6" x14ac:dyDescent="0.3">
      <c r="A37" s="42" t="s">
        <v>958</v>
      </c>
      <c r="B37" s="43">
        <v>32010101</v>
      </c>
      <c r="C37" s="44" t="s">
        <v>946</v>
      </c>
      <c r="D37" s="45">
        <v>40000000</v>
      </c>
      <c r="E37" s="45"/>
      <c r="F37" s="45"/>
    </row>
    <row r="38" spans="1:6" x14ac:dyDescent="0.3">
      <c r="A38" s="42" t="s">
        <v>959</v>
      </c>
      <c r="B38" s="43">
        <v>32010101</v>
      </c>
      <c r="C38" s="44" t="s">
        <v>947</v>
      </c>
      <c r="D38" s="45">
        <v>5000000</v>
      </c>
      <c r="E38" s="45"/>
      <c r="F38" s="45">
        <v>5000000</v>
      </c>
    </row>
    <row r="39" spans="1:6" x14ac:dyDescent="0.3">
      <c r="A39" s="42" t="s">
        <v>960</v>
      </c>
      <c r="B39" s="43">
        <v>32010101</v>
      </c>
      <c r="C39" s="44" t="s">
        <v>1022</v>
      </c>
      <c r="D39" s="45"/>
      <c r="E39" s="45"/>
      <c r="F39" s="45">
        <v>5000000</v>
      </c>
    </row>
    <row r="40" spans="1:6" x14ac:dyDescent="0.3">
      <c r="A40" s="42" t="s">
        <v>961</v>
      </c>
      <c r="B40" s="43">
        <v>32010101</v>
      </c>
      <c r="C40" s="44" t="s">
        <v>948</v>
      </c>
      <c r="D40" s="45"/>
      <c r="E40" s="45"/>
      <c r="F40" s="45">
        <v>10000000</v>
      </c>
    </row>
    <row r="41" spans="1:6" x14ac:dyDescent="0.3">
      <c r="A41" s="42" t="s">
        <v>962</v>
      </c>
      <c r="B41" s="43">
        <v>32010101</v>
      </c>
      <c r="C41" s="44" t="s">
        <v>1021</v>
      </c>
      <c r="D41" s="45">
        <v>59000000</v>
      </c>
      <c r="E41" s="45">
        <v>52000000</v>
      </c>
      <c r="F41" s="45">
        <v>20000000</v>
      </c>
    </row>
    <row r="42" spans="1:6" s="1" customFormat="1" x14ac:dyDescent="0.3">
      <c r="A42" s="5"/>
      <c r="B42" s="4">
        <v>32010200</v>
      </c>
      <c r="C42" s="5" t="s">
        <v>116</v>
      </c>
      <c r="D42" s="11">
        <f>SUM(D43:D52)</f>
        <v>5000000</v>
      </c>
      <c r="E42" s="11">
        <f>SUM(E43:E52)</f>
        <v>0</v>
      </c>
      <c r="F42" s="11">
        <f>SUM(F43:F52)</f>
        <v>3000000</v>
      </c>
    </row>
    <row r="43" spans="1:6" x14ac:dyDescent="0.3">
      <c r="A43" s="42" t="s">
        <v>964</v>
      </c>
      <c r="B43" s="43">
        <v>32010202</v>
      </c>
      <c r="C43" s="44" t="s">
        <v>963</v>
      </c>
      <c r="D43" s="45">
        <v>5000000</v>
      </c>
      <c r="E43" s="45"/>
      <c r="F43" s="45">
        <v>3000000</v>
      </c>
    </row>
    <row r="44" spans="1:6" hidden="1" x14ac:dyDescent="0.3">
      <c r="A44" s="46"/>
      <c r="B44" s="47"/>
      <c r="C44" s="46"/>
      <c r="D44" s="45"/>
      <c r="E44" s="45"/>
      <c r="F44" s="45"/>
    </row>
    <row r="45" spans="1:6" hidden="1" x14ac:dyDescent="0.3">
      <c r="A45" s="46"/>
      <c r="B45" s="47"/>
      <c r="C45" s="46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hidden="1" x14ac:dyDescent="0.3">
      <c r="A50" s="46"/>
      <c r="B50" s="47"/>
      <c r="C50" s="46"/>
      <c r="D50" s="45"/>
      <c r="E50" s="45"/>
      <c r="F50" s="45"/>
    </row>
    <row r="51" spans="1:6" hidden="1" x14ac:dyDescent="0.3">
      <c r="A51" s="46"/>
      <c r="B51" s="47"/>
      <c r="C51" s="46"/>
      <c r="D51" s="45"/>
      <c r="E51" s="45"/>
      <c r="F51" s="45"/>
    </row>
    <row r="52" spans="1:6" hidden="1" x14ac:dyDescent="0.3">
      <c r="A52" s="46"/>
      <c r="B52" s="47"/>
      <c r="C52" s="46"/>
      <c r="D52" s="45"/>
      <c r="E52" s="45"/>
      <c r="F52" s="45"/>
    </row>
    <row r="53" spans="1:6" s="1" customFormat="1" x14ac:dyDescent="0.3">
      <c r="A53" s="5"/>
      <c r="B53" s="4">
        <v>320103</v>
      </c>
      <c r="C53" s="5" t="s">
        <v>117</v>
      </c>
      <c r="D53" s="11">
        <f>SUM(D54:D58)</f>
        <v>0</v>
      </c>
      <c r="E53" s="11">
        <f>SUM(E54:E58)</f>
        <v>0</v>
      </c>
      <c r="F53" s="11">
        <f>SUM(F54:F58)</f>
        <v>0</v>
      </c>
    </row>
    <row r="54" spans="1:6" hidden="1" x14ac:dyDescent="0.3">
      <c r="A54" s="42" t="s">
        <v>690</v>
      </c>
      <c r="B54" s="43">
        <v>32010301</v>
      </c>
      <c r="C54" s="44" t="s">
        <v>118</v>
      </c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s="1" customFormat="1" x14ac:dyDescent="0.3">
      <c r="A59" s="5"/>
      <c r="B59" s="4">
        <v>32010400</v>
      </c>
      <c r="C59" s="5" t="s">
        <v>119</v>
      </c>
      <c r="D59" s="11">
        <f>SUM(D60:D64)</f>
        <v>0</v>
      </c>
      <c r="E59" s="11">
        <f>SUM(E60:E64)</f>
        <v>0</v>
      </c>
      <c r="F59" s="11">
        <f>SUM(F60:F64)</f>
        <v>0</v>
      </c>
    </row>
    <row r="60" spans="1:6" hidden="1" x14ac:dyDescent="0.3">
      <c r="A60" s="42" t="s">
        <v>691</v>
      </c>
      <c r="B60" s="43">
        <v>32010405</v>
      </c>
      <c r="C60" s="44" t="s">
        <v>120</v>
      </c>
      <c r="D60" s="45"/>
      <c r="E60" s="45"/>
      <c r="F60" s="45"/>
    </row>
    <row r="61" spans="1:6" hidden="1" x14ac:dyDescent="0.3">
      <c r="A61" s="42" t="s">
        <v>692</v>
      </c>
      <c r="B61" s="43">
        <v>32010406</v>
      </c>
      <c r="C61" s="44" t="s">
        <v>121</v>
      </c>
      <c r="D61" s="45"/>
      <c r="E61" s="45"/>
      <c r="F61" s="45"/>
    </row>
    <row r="62" spans="1:6" hidden="1" x14ac:dyDescent="0.3">
      <c r="A62" s="42" t="s">
        <v>693</v>
      </c>
      <c r="B62" s="43">
        <v>32010407</v>
      </c>
      <c r="C62" s="44" t="s">
        <v>122</v>
      </c>
      <c r="D62" s="45"/>
      <c r="E62" s="45"/>
      <c r="F62" s="45"/>
    </row>
    <row r="63" spans="1:6" hidden="1" x14ac:dyDescent="0.3">
      <c r="A63" s="42" t="s">
        <v>694</v>
      </c>
      <c r="B63" s="43">
        <v>32010408</v>
      </c>
      <c r="C63" s="44" t="s">
        <v>123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s="1" customFormat="1" x14ac:dyDescent="0.3">
      <c r="A65" s="5"/>
      <c r="B65" s="4">
        <v>320105</v>
      </c>
      <c r="C65" s="5" t="s">
        <v>124</v>
      </c>
      <c r="D65" s="11">
        <f>SUM(D66:D73)</f>
        <v>9000000</v>
      </c>
      <c r="E65" s="11">
        <f>SUM(E66:E73)</f>
        <v>0</v>
      </c>
      <c r="F65" s="11">
        <f>SUM(F66:F73)</f>
        <v>3000000</v>
      </c>
    </row>
    <row r="66" spans="1:6" x14ac:dyDescent="0.3">
      <c r="A66" s="42" t="s">
        <v>965</v>
      </c>
      <c r="B66" s="43">
        <v>32010501</v>
      </c>
      <c r="C66" s="44" t="s">
        <v>966</v>
      </c>
      <c r="D66" s="45">
        <v>9000000</v>
      </c>
      <c r="E66" s="45"/>
      <c r="F66" s="45">
        <v>3000000</v>
      </c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6"/>
      <c r="B71" s="47"/>
      <c r="C71" s="46"/>
      <c r="D71" s="45"/>
      <c r="E71" s="45"/>
      <c r="F71" s="45"/>
    </row>
    <row r="72" spans="1:6" hidden="1" x14ac:dyDescent="0.3">
      <c r="A72" s="46"/>
      <c r="B72" s="47"/>
      <c r="C72" s="46"/>
      <c r="D72" s="45"/>
      <c r="E72" s="45"/>
      <c r="F72" s="45"/>
    </row>
    <row r="73" spans="1:6" hidden="1" x14ac:dyDescent="0.3">
      <c r="A73" s="46"/>
      <c r="B73" s="47"/>
      <c r="C73" s="46"/>
      <c r="D73" s="45"/>
      <c r="E73" s="45"/>
      <c r="F73" s="45"/>
    </row>
    <row r="74" spans="1:6" s="1" customFormat="1" x14ac:dyDescent="0.3">
      <c r="A74" s="5"/>
      <c r="B74" s="4">
        <v>320106</v>
      </c>
      <c r="C74" s="5" t="s">
        <v>126</v>
      </c>
      <c r="D74" s="11">
        <f>SUM(D75:D80)</f>
        <v>0</v>
      </c>
      <c r="E74" s="11">
        <f>SUM(E75:E80)</f>
        <v>0</v>
      </c>
      <c r="F74" s="11">
        <f>SUM(F75:F80)</f>
        <v>0</v>
      </c>
    </row>
    <row r="75" spans="1:6" hidden="1" x14ac:dyDescent="0.3">
      <c r="A75" s="42" t="s">
        <v>696</v>
      </c>
      <c r="B75" s="43">
        <v>32010601</v>
      </c>
      <c r="C75" s="44" t="s">
        <v>127</v>
      </c>
      <c r="D75" s="45"/>
      <c r="E75" s="45"/>
      <c r="F75" s="45"/>
    </row>
    <row r="76" spans="1:6" hidden="1" x14ac:dyDescent="0.3">
      <c r="A76" s="42" t="s">
        <v>689</v>
      </c>
      <c r="B76" s="43">
        <v>32010602</v>
      </c>
      <c r="C76" s="44" t="s">
        <v>128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s="1" customFormat="1" x14ac:dyDescent="0.3">
      <c r="A81" s="5"/>
      <c r="B81" s="4">
        <v>320109</v>
      </c>
      <c r="C81" s="5" t="s">
        <v>129</v>
      </c>
      <c r="D81" s="11">
        <f>SUM(D82:D92)</f>
        <v>20000000</v>
      </c>
      <c r="E81" s="11">
        <f>SUM(E82:E92)</f>
        <v>0</v>
      </c>
      <c r="F81" s="11">
        <f>SUM(F82:F92)</f>
        <v>20000000</v>
      </c>
    </row>
    <row r="82" spans="1:6" hidden="1" x14ac:dyDescent="0.3">
      <c r="A82" s="42" t="s">
        <v>697</v>
      </c>
      <c r="B82" s="43">
        <v>32010903</v>
      </c>
      <c r="C82" s="44" t="s">
        <v>130</v>
      </c>
      <c r="D82" s="45"/>
      <c r="E82" s="45"/>
      <c r="F82" s="45"/>
    </row>
    <row r="83" spans="1:6" hidden="1" x14ac:dyDescent="0.3">
      <c r="A83" s="44"/>
      <c r="B83" s="43"/>
      <c r="C83" s="44"/>
      <c r="D83" s="45"/>
      <c r="E83" s="45"/>
      <c r="F83" s="45"/>
    </row>
    <row r="84" spans="1:6" hidden="1" x14ac:dyDescent="0.3">
      <c r="A84" s="42" t="s">
        <v>698</v>
      </c>
      <c r="B84" s="43">
        <v>32010904</v>
      </c>
      <c r="C84" s="44" t="s">
        <v>131</v>
      </c>
      <c r="D84" s="45"/>
      <c r="E84" s="45"/>
      <c r="F84" s="45"/>
    </row>
    <row r="85" spans="1:6" hidden="1" x14ac:dyDescent="0.3">
      <c r="A85" s="44"/>
      <c r="B85" s="43"/>
      <c r="C85" s="44"/>
      <c r="D85" s="45"/>
      <c r="E85" s="45"/>
      <c r="F85" s="45"/>
    </row>
    <row r="86" spans="1:6" hidden="1" x14ac:dyDescent="0.3">
      <c r="A86" s="42" t="s">
        <v>699</v>
      </c>
      <c r="B86" s="43">
        <v>32010935</v>
      </c>
      <c r="C86" s="44" t="s">
        <v>132</v>
      </c>
      <c r="D86" s="45"/>
      <c r="E86" s="45"/>
      <c r="F86" s="45"/>
    </row>
    <row r="87" spans="1:6" hidden="1" x14ac:dyDescent="0.3">
      <c r="A87" s="44"/>
      <c r="B87" s="43"/>
      <c r="C87" s="44"/>
      <c r="D87" s="45"/>
      <c r="E87" s="45"/>
      <c r="F87" s="45"/>
    </row>
    <row r="88" spans="1:6" hidden="1" x14ac:dyDescent="0.3">
      <c r="A88" s="44"/>
      <c r="B88" s="43"/>
      <c r="C88" s="44"/>
      <c r="D88" s="45"/>
      <c r="E88" s="45"/>
      <c r="F88" s="45"/>
    </row>
    <row r="89" spans="1:6" hidden="1" x14ac:dyDescent="0.3">
      <c r="A89" s="44"/>
      <c r="B89" s="43"/>
      <c r="C89" s="44"/>
      <c r="D89" s="45"/>
      <c r="E89" s="45"/>
      <c r="F89" s="45"/>
    </row>
    <row r="90" spans="1:6" x14ac:dyDescent="0.3">
      <c r="A90" s="42" t="s">
        <v>967</v>
      </c>
      <c r="B90" s="43">
        <v>32010936</v>
      </c>
      <c r="C90" s="44" t="s">
        <v>133</v>
      </c>
      <c r="D90" s="45">
        <v>20000000</v>
      </c>
      <c r="E90" s="45"/>
      <c r="F90" s="45">
        <v>20000000</v>
      </c>
    </row>
    <row r="91" spans="1:6" hidden="1" x14ac:dyDescent="0.3">
      <c r="A91" s="44"/>
      <c r="B91" s="43"/>
      <c r="C91" s="44"/>
      <c r="D91" s="45"/>
      <c r="E91" s="45"/>
      <c r="F91" s="45"/>
    </row>
    <row r="92" spans="1:6" hidden="1" x14ac:dyDescent="0.3">
      <c r="A92" s="44"/>
      <c r="B92" s="43"/>
      <c r="C92" s="44"/>
      <c r="D92" s="45"/>
      <c r="E92" s="45"/>
      <c r="F92" s="45"/>
    </row>
    <row r="93" spans="1:6" s="1" customFormat="1" x14ac:dyDescent="0.3">
      <c r="A93" s="5"/>
      <c r="B93" s="4">
        <v>320201</v>
      </c>
      <c r="C93" s="5" t="s">
        <v>145</v>
      </c>
      <c r="D93" s="11">
        <f>SUM(D94:D99)</f>
        <v>0</v>
      </c>
      <c r="E93" s="11">
        <f>SUM(E94:E99)</f>
        <v>0</v>
      </c>
      <c r="F93" s="11">
        <f>SUM(F94:F99)</f>
        <v>0</v>
      </c>
    </row>
    <row r="94" spans="1:6" hidden="1" x14ac:dyDescent="0.3">
      <c r="A94" s="42" t="s">
        <v>701</v>
      </c>
      <c r="B94" s="43">
        <v>32020101</v>
      </c>
      <c r="C94" s="44" t="s">
        <v>134</v>
      </c>
      <c r="D94" s="45"/>
      <c r="E94" s="45"/>
      <c r="F94" s="45"/>
    </row>
    <row r="95" spans="1:6" hidden="1" x14ac:dyDescent="0.3">
      <c r="A95" s="44"/>
      <c r="B95" s="43"/>
      <c r="C95" s="44"/>
      <c r="D95" s="45"/>
      <c r="E95" s="45"/>
      <c r="F95" s="45"/>
    </row>
    <row r="96" spans="1:6" hidden="1" x14ac:dyDescent="0.3">
      <c r="A96" s="42" t="s">
        <v>702</v>
      </c>
      <c r="B96" s="43">
        <v>32020102</v>
      </c>
      <c r="C96" s="44" t="s">
        <v>135</v>
      </c>
      <c r="D96" s="45"/>
      <c r="E96" s="45"/>
      <c r="F96" s="45"/>
    </row>
    <row r="97" spans="1:6" hidden="1" x14ac:dyDescent="0.3">
      <c r="A97" s="44"/>
      <c r="B97" s="43"/>
      <c r="C97" s="44"/>
      <c r="D97" s="45"/>
      <c r="E97" s="45"/>
      <c r="F97" s="45"/>
    </row>
    <row r="98" spans="1:6" hidden="1" x14ac:dyDescent="0.3">
      <c r="A98" s="42" t="s">
        <v>703</v>
      </c>
      <c r="B98" s="43">
        <v>32020104</v>
      </c>
      <c r="C98" s="44" t="s">
        <v>136</v>
      </c>
      <c r="D98" s="45"/>
      <c r="E98" s="45"/>
      <c r="F98" s="45"/>
    </row>
    <row r="99" spans="1:6" hidden="1" x14ac:dyDescent="0.3">
      <c r="A99" s="44"/>
      <c r="B99" s="43"/>
      <c r="C99" s="44"/>
      <c r="D99" s="45"/>
      <c r="E99" s="45"/>
      <c r="F99" s="45"/>
    </row>
    <row r="100" spans="1:6" s="1" customFormat="1" x14ac:dyDescent="0.3">
      <c r="A100" s="5"/>
      <c r="B100" s="4">
        <v>320301</v>
      </c>
      <c r="C100" s="5" t="s">
        <v>137</v>
      </c>
      <c r="D100" s="11">
        <f>SUM(D101:D105)</f>
        <v>0</v>
      </c>
      <c r="E100" s="11">
        <f>SUM(E101:E105)</f>
        <v>0</v>
      </c>
      <c r="F100" s="11">
        <f>SUM(F101:F105)</f>
        <v>0</v>
      </c>
    </row>
    <row r="101" spans="1:6" hidden="1" x14ac:dyDescent="0.3">
      <c r="A101" s="42" t="s">
        <v>704</v>
      </c>
      <c r="B101" s="43">
        <v>32030101</v>
      </c>
      <c r="C101" s="44" t="s">
        <v>138</v>
      </c>
      <c r="D101" s="45"/>
      <c r="E101" s="45"/>
      <c r="F101" s="45"/>
    </row>
    <row r="102" spans="1:6" hidden="1" x14ac:dyDescent="0.3">
      <c r="A102" s="42" t="s">
        <v>705</v>
      </c>
      <c r="B102" s="43">
        <v>32030109</v>
      </c>
      <c r="C102" s="44" t="s">
        <v>139</v>
      </c>
      <c r="D102" s="45"/>
      <c r="E102" s="45"/>
      <c r="F102" s="45"/>
    </row>
    <row r="103" spans="1:6" hidden="1" x14ac:dyDescent="0.3">
      <c r="A103" s="42" t="s">
        <v>706</v>
      </c>
      <c r="B103" s="43">
        <v>32030110</v>
      </c>
      <c r="C103" s="44" t="s">
        <v>140</v>
      </c>
      <c r="D103" s="45"/>
      <c r="E103" s="45"/>
      <c r="F103" s="45"/>
    </row>
    <row r="104" spans="1:6" hidden="1" x14ac:dyDescent="0.3">
      <c r="A104" s="46"/>
      <c r="B104" s="47"/>
      <c r="C104" s="46"/>
      <c r="D104" s="45"/>
      <c r="E104" s="45"/>
      <c r="F104" s="45"/>
    </row>
    <row r="105" spans="1:6" hidden="1" x14ac:dyDescent="0.3">
      <c r="A105" s="46"/>
      <c r="B105" s="47"/>
      <c r="C105" s="46"/>
      <c r="D105" s="45"/>
      <c r="E105" s="45"/>
      <c r="F105" s="45"/>
    </row>
    <row r="106" spans="1:6" s="1" customFormat="1" x14ac:dyDescent="0.3">
      <c r="A106" s="5"/>
      <c r="B106" s="4">
        <v>32011000</v>
      </c>
      <c r="C106" s="5" t="s">
        <v>141</v>
      </c>
      <c r="D106" s="11">
        <f>SUM(D107:D108)</f>
        <v>0</v>
      </c>
      <c r="E106" s="11">
        <f>SUM(E107:E108)</f>
        <v>0</v>
      </c>
      <c r="F106" s="11">
        <f>SUM(F107:F108)</f>
        <v>0</v>
      </c>
    </row>
    <row r="107" spans="1:6" hidden="1" x14ac:dyDescent="0.3">
      <c r="A107" s="42" t="s">
        <v>707</v>
      </c>
      <c r="B107" s="46"/>
      <c r="C107" s="46"/>
      <c r="D107" s="45"/>
      <c r="E107" s="45"/>
      <c r="F107" s="45"/>
    </row>
    <row r="108" spans="1:6" hidden="1" x14ac:dyDescent="0.3">
      <c r="A108" s="46"/>
      <c r="B108" s="46"/>
      <c r="C108" s="46"/>
      <c r="D108" s="45"/>
      <c r="E108" s="45"/>
      <c r="F108" s="45"/>
    </row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/xvKefkq8kjtDgxJ0SGTodPe44FlZNT0HWmvX0tWEwBPIHBKcbajWw7w4bQ7dndHnpwkhn3ixDzp3mizNzE+Q==" saltValue="xHQ5yXipRb54kt9U7oBVj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61" orientation="landscape" r:id="rId1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B1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823</v>
      </c>
      <c r="B3" s="74"/>
      <c r="C3" s="74"/>
      <c r="D3" s="74"/>
      <c r="E3" s="74"/>
    </row>
    <row r="4" spans="1:5" x14ac:dyDescent="0.3">
      <c r="A4" s="73" t="s">
        <v>756</v>
      </c>
      <c r="B4" s="73"/>
      <c r="C4" s="73"/>
      <c r="D4" s="73"/>
      <c r="E4" s="73"/>
    </row>
    <row r="6" spans="1:5" ht="49.15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232341577</v>
      </c>
      <c r="D7" s="12">
        <f>D8+D13+D20</f>
        <v>232339999</v>
      </c>
      <c r="E7" s="12">
        <f>E8+E13+E20</f>
        <v>271835027</v>
      </c>
    </row>
    <row r="8" spans="1:5" s="1" customFormat="1" x14ac:dyDescent="0.3">
      <c r="A8" s="3">
        <v>2101</v>
      </c>
      <c r="B8" s="3" t="s">
        <v>5</v>
      </c>
      <c r="C8" s="12">
        <f>C9</f>
        <v>232341577</v>
      </c>
      <c r="D8" s="12">
        <f>D9</f>
        <v>232339999</v>
      </c>
      <c r="E8" s="12">
        <f>E9</f>
        <v>271835027</v>
      </c>
    </row>
    <row r="9" spans="1:5" s="1" customFormat="1" x14ac:dyDescent="0.3">
      <c r="A9" s="3">
        <v>210101</v>
      </c>
      <c r="B9" s="3" t="s">
        <v>6</v>
      </c>
      <c r="C9" s="12">
        <f>SUM(C10:C12)</f>
        <v>232341577</v>
      </c>
      <c r="D9" s="12">
        <f>SUM(D10:D12)</f>
        <v>232339999</v>
      </c>
      <c r="E9" s="12">
        <f>SUM(E10:E12)</f>
        <v>271835027</v>
      </c>
    </row>
    <row r="10" spans="1:5" x14ac:dyDescent="0.3">
      <c r="A10" s="59">
        <v>21010101</v>
      </c>
      <c r="B10" s="48" t="s">
        <v>5</v>
      </c>
      <c r="C10" s="41">
        <v>232341577</v>
      </c>
      <c r="D10" s="41">
        <v>232339999</v>
      </c>
      <c r="E10" s="41">
        <v>271835027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RhGu19ba9CT4e6Xvu2sp28Pi+jrKV2hJkexvVRTe+/Nh3D+YJfdVKlNvTxzq9yPxlGHKeJtxqAKqdNAn7j/Aw==" saltValue="sRidWGsZMvCF2jkI3xP4r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45" zoomScale="90" zoomScaleNormal="75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824</v>
      </c>
      <c r="B4" s="74"/>
      <c r="C4" s="74"/>
      <c r="D4" s="74"/>
      <c r="E4" s="74"/>
    </row>
    <row r="5" spans="1:5" x14ac:dyDescent="0.3">
      <c r="A5" s="73" t="s">
        <v>756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C8+C85+C92+C97</f>
        <v>103900000</v>
      </c>
      <c r="D7" s="12">
        <f>D8+D85+D92+D97</f>
        <v>37971233</v>
      </c>
      <c r="E7" s="12">
        <f>E8+E85+E92+E97</f>
        <v>66500000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C9+C14+C22+C36+C45+C48+C54+C64+C68+C71</f>
        <v>75900000</v>
      </c>
      <c r="D8" s="12">
        <f>D9+D14+D22+D36+D45+D48+D54+D64+D68+D71</f>
        <v>37971233</v>
      </c>
      <c r="E8" s="12">
        <f>E9+E14+E22+E36+E45+E48+E54+E64+E68+E71</f>
        <v>58500000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>SUM(D10:D13)</f>
        <v>1624000</v>
      </c>
      <c r="E9" s="12">
        <f>SUM(E10:E13)</f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3500000</v>
      </c>
      <c r="D11" s="41">
        <v>1624000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30000000</v>
      </c>
      <c r="D22" s="12">
        <f>SUM(D23:D35)</f>
        <v>11620791</v>
      </c>
      <c r="E22" s="12">
        <f>SUM(E23:E35)</f>
        <v>16000000</v>
      </c>
    </row>
    <row r="23" spans="1:5" x14ac:dyDescent="0.3">
      <c r="A23" s="43">
        <v>22020301</v>
      </c>
      <c r="B23" s="44" t="s">
        <v>36</v>
      </c>
      <c r="C23" s="41">
        <v>1000000</v>
      </c>
      <c r="D23" s="41"/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29000000</v>
      </c>
      <c r="D29" s="41">
        <v>11620791</v>
      </c>
      <c r="E29" s="41">
        <v>15000000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2500000</v>
      </c>
      <c r="D36" s="12">
        <f>SUM(D37:D44)</f>
        <v>0</v>
      </c>
      <c r="E36" s="12">
        <f>SUM(E37:E44)</f>
        <v>2500000</v>
      </c>
    </row>
    <row r="37" spans="1:5" x14ac:dyDescent="0.3">
      <c r="A37" s="43">
        <v>22020401</v>
      </c>
      <c r="B37" s="44" t="s">
        <v>50</v>
      </c>
      <c r="C37" s="41">
        <v>2000000</v>
      </c>
      <c r="D37" s="41"/>
      <c r="E37" s="41">
        <v>2000000</v>
      </c>
    </row>
    <row r="38" spans="1:5" x14ac:dyDescent="0.3">
      <c r="A38" s="43">
        <v>22020402</v>
      </c>
      <c r="B38" s="44" t="s">
        <v>51</v>
      </c>
      <c r="C38" s="41">
        <v>500000</v>
      </c>
      <c r="D38" s="41"/>
      <c r="E38" s="41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SUM(C55:C63)</f>
        <v>23900000</v>
      </c>
      <c r="D54" s="12">
        <f>SUM(D55:D63)</f>
        <v>19000000</v>
      </c>
      <c r="E54" s="12">
        <f>SUM(E55:E63)</f>
        <v>24000000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41">
        <v>2400000</v>
      </c>
      <c r="D59" s="41"/>
      <c r="E59" s="41"/>
    </row>
    <row r="60" spans="1:5" x14ac:dyDescent="0.3">
      <c r="A60" s="43">
        <v>22020708</v>
      </c>
      <c r="B60" s="44" t="s">
        <v>968</v>
      </c>
      <c r="C60" s="41">
        <v>19000000</v>
      </c>
      <c r="D60" s="41">
        <v>19000000</v>
      </c>
      <c r="E60" s="41">
        <v>24000000</v>
      </c>
    </row>
    <row r="61" spans="1:5" hidden="1" x14ac:dyDescent="0.3">
      <c r="A61" s="43">
        <v>22020709</v>
      </c>
      <c r="B61" s="44" t="s">
        <v>73</v>
      </c>
      <c r="C61" s="41"/>
      <c r="D61" s="41"/>
      <c r="E61" s="41"/>
    </row>
    <row r="62" spans="1:5" hidden="1" x14ac:dyDescent="0.3">
      <c r="A62" s="43">
        <v>22020711</v>
      </c>
      <c r="B62" s="44" t="s">
        <v>74</v>
      </c>
      <c r="C62" s="41"/>
      <c r="D62" s="41"/>
      <c r="E62" s="41"/>
    </row>
    <row r="63" spans="1:5" x14ac:dyDescent="0.3">
      <c r="A63" s="43">
        <v>22020712</v>
      </c>
      <c r="B63" s="44" t="s">
        <v>75</v>
      </c>
      <c r="C63" s="41">
        <v>2500000</v>
      </c>
      <c r="D63" s="41"/>
      <c r="E63" s="41"/>
    </row>
    <row r="64" spans="1:5" s="1" customFormat="1" x14ac:dyDescent="0.3">
      <c r="A64" s="4">
        <v>220208</v>
      </c>
      <c r="B64" s="5" t="s">
        <v>76</v>
      </c>
      <c r="C64" s="12">
        <f>SUM(C65:C67)</f>
        <v>3000000</v>
      </c>
      <c r="D64" s="12">
        <f>SUM(D65:D67)</f>
        <v>710000</v>
      </c>
      <c r="E64" s="12">
        <f>SUM(E65:E67)</f>
        <v>2000000</v>
      </c>
    </row>
    <row r="65" spans="1:5" x14ac:dyDescent="0.3">
      <c r="A65" s="43">
        <v>22020801</v>
      </c>
      <c r="B65" s="44" t="s">
        <v>77</v>
      </c>
      <c r="C65" s="41">
        <v>3000000</v>
      </c>
      <c r="D65" s="41">
        <v>710000</v>
      </c>
      <c r="E65" s="41">
        <v>2000000</v>
      </c>
    </row>
    <row r="66" spans="1:5" hidden="1" x14ac:dyDescent="0.3">
      <c r="A66" s="43">
        <v>22020802</v>
      </c>
      <c r="B66" s="44" t="s">
        <v>78</v>
      </c>
      <c r="C66" s="41"/>
      <c r="D66" s="41"/>
      <c r="E66" s="41"/>
    </row>
    <row r="67" spans="1:5" hidden="1" x14ac:dyDescent="0.3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3">
      <c r="A68" s="4">
        <v>220209</v>
      </c>
      <c r="B68" s="5" t="s">
        <v>80</v>
      </c>
      <c r="C68" s="12">
        <f>SUM(C69:C70)</f>
        <v>0</v>
      </c>
      <c r="D68" s="12">
        <f>SUM(D69:D70)</f>
        <v>0</v>
      </c>
      <c r="E68" s="12">
        <f>SUM(E69:E70)</f>
        <v>0</v>
      </c>
    </row>
    <row r="69" spans="1:5" hidden="1" x14ac:dyDescent="0.3">
      <c r="A69" s="43">
        <v>22020901</v>
      </c>
      <c r="B69" s="44" t="s">
        <v>81</v>
      </c>
      <c r="C69" s="41"/>
      <c r="D69" s="41"/>
      <c r="E69" s="41"/>
    </row>
    <row r="70" spans="1:5" hidden="1" x14ac:dyDescent="0.3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3">
      <c r="A71" s="4">
        <v>220210</v>
      </c>
      <c r="B71" s="5" t="s">
        <v>83</v>
      </c>
      <c r="C71" s="12">
        <f>SUM(C72:C84)</f>
        <v>13000000</v>
      </c>
      <c r="D71" s="12">
        <f>SUM(D72:D84)</f>
        <v>5016442</v>
      </c>
      <c r="E71" s="12">
        <f>SUM(E72:E84)</f>
        <v>11000000</v>
      </c>
    </row>
    <row r="72" spans="1:5" x14ac:dyDescent="0.3">
      <c r="A72" s="43">
        <v>22021001</v>
      </c>
      <c r="B72" s="44" t="s">
        <v>84</v>
      </c>
      <c r="C72" s="41">
        <v>5000000</v>
      </c>
      <c r="D72" s="41">
        <v>280000</v>
      </c>
      <c r="E72" s="41">
        <v>3000000</v>
      </c>
    </row>
    <row r="73" spans="1:5" hidden="1" x14ac:dyDescent="0.3">
      <c r="A73" s="43">
        <v>22021002</v>
      </c>
      <c r="B73" s="44" t="s">
        <v>85</v>
      </c>
      <c r="C73" s="41"/>
      <c r="D73" s="41"/>
      <c r="E73" s="41"/>
    </row>
    <row r="74" spans="1:5" hidden="1" x14ac:dyDescent="0.3">
      <c r="A74" s="43">
        <v>22021003</v>
      </c>
      <c r="B74" s="44" t="s">
        <v>86</v>
      </c>
      <c r="C74" s="41"/>
      <c r="D74" s="41"/>
      <c r="E74" s="41"/>
    </row>
    <row r="75" spans="1:5" x14ac:dyDescent="0.3">
      <c r="A75" s="43">
        <v>22021004</v>
      </c>
      <c r="B75" s="44" t="s">
        <v>87</v>
      </c>
      <c r="C75" s="41">
        <v>3000000</v>
      </c>
      <c r="D75" s="41">
        <v>740000</v>
      </c>
      <c r="E75" s="41">
        <v>3000000</v>
      </c>
    </row>
    <row r="76" spans="1:5" hidden="1" x14ac:dyDescent="0.3">
      <c r="A76" s="43">
        <v>22021006</v>
      </c>
      <c r="B76" s="44" t="s">
        <v>88</v>
      </c>
      <c r="C76" s="41"/>
      <c r="D76" s="41"/>
      <c r="E76" s="41"/>
    </row>
    <row r="77" spans="1:5" x14ac:dyDescent="0.3">
      <c r="A77" s="43">
        <v>22021007</v>
      </c>
      <c r="B77" s="44" t="s">
        <v>89</v>
      </c>
      <c r="C77" s="41">
        <v>5000000</v>
      </c>
      <c r="D77" s="41">
        <v>3996442</v>
      </c>
      <c r="E77" s="41">
        <v>5000000</v>
      </c>
    </row>
    <row r="78" spans="1:5" hidden="1" x14ac:dyDescent="0.3">
      <c r="A78" s="43">
        <v>22021008</v>
      </c>
      <c r="B78" s="44" t="s">
        <v>90</v>
      </c>
      <c r="C78" s="41"/>
      <c r="D78" s="41"/>
      <c r="E78" s="41"/>
    </row>
    <row r="79" spans="1:5" hidden="1" x14ac:dyDescent="0.3">
      <c r="A79" s="43">
        <v>22021009</v>
      </c>
      <c r="B79" s="44" t="s">
        <v>91</v>
      </c>
      <c r="C79" s="41"/>
      <c r="D79" s="41"/>
      <c r="E79" s="41"/>
    </row>
    <row r="80" spans="1:5" hidden="1" x14ac:dyDescent="0.3">
      <c r="A80" s="43">
        <v>22021010</v>
      </c>
      <c r="B80" s="44" t="s">
        <v>92</v>
      </c>
      <c r="C80" s="41"/>
      <c r="D80" s="41"/>
      <c r="E80" s="41"/>
    </row>
    <row r="81" spans="1:5" hidden="1" x14ac:dyDescent="0.3">
      <c r="A81" s="43">
        <v>22021014</v>
      </c>
      <c r="B81" s="44" t="s">
        <v>93</v>
      </c>
      <c r="C81" s="41"/>
      <c r="D81" s="41"/>
      <c r="E81" s="41"/>
    </row>
    <row r="82" spans="1:5" hidden="1" x14ac:dyDescent="0.3">
      <c r="A82" s="43">
        <v>22021020</v>
      </c>
      <c r="B82" s="44" t="s">
        <v>94</v>
      </c>
      <c r="C82" s="41"/>
      <c r="D82" s="41"/>
      <c r="E82" s="41"/>
    </row>
    <row r="83" spans="1:5" hidden="1" x14ac:dyDescent="0.3">
      <c r="A83" s="43">
        <v>22021050</v>
      </c>
      <c r="B83" s="44" t="s">
        <v>95</v>
      </c>
      <c r="C83" s="41"/>
      <c r="D83" s="41"/>
      <c r="E83" s="41"/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28000000</v>
      </c>
      <c r="D85" s="12">
        <f>D86</f>
        <v>0</v>
      </c>
      <c r="E85" s="12">
        <f>E86</f>
        <v>8000000</v>
      </c>
    </row>
    <row r="86" spans="1:5" s="1" customFormat="1" x14ac:dyDescent="0.3">
      <c r="A86" s="4">
        <v>220401</v>
      </c>
      <c r="B86" s="5" t="s">
        <v>98</v>
      </c>
      <c r="C86" s="12">
        <f>SUM(C87:C91)</f>
        <v>28000000</v>
      </c>
      <c r="D86" s="12">
        <f>SUM(D87:D91)</f>
        <v>0</v>
      </c>
      <c r="E86" s="12">
        <f>SUM(E87:E91)</f>
        <v>8000000</v>
      </c>
    </row>
    <row r="87" spans="1:5" x14ac:dyDescent="0.3">
      <c r="A87" s="43">
        <v>22040105</v>
      </c>
      <c r="B87" s="44" t="s">
        <v>969</v>
      </c>
      <c r="C87" s="41">
        <v>2000000</v>
      </c>
      <c r="D87" s="41"/>
      <c r="E87" s="41">
        <v>2000000</v>
      </c>
    </row>
    <row r="88" spans="1:5" x14ac:dyDescent="0.3">
      <c r="A88" s="43">
        <v>22040105</v>
      </c>
      <c r="B88" s="44" t="s">
        <v>970</v>
      </c>
      <c r="C88" s="41">
        <v>20000000</v>
      </c>
      <c r="D88" s="41"/>
      <c r="E88" s="41"/>
    </row>
    <row r="89" spans="1:5" x14ac:dyDescent="0.3">
      <c r="A89" s="43">
        <v>22040105</v>
      </c>
      <c r="B89" s="44" t="s">
        <v>971</v>
      </c>
      <c r="C89" s="41">
        <v>3000000</v>
      </c>
      <c r="D89" s="41"/>
      <c r="E89" s="41">
        <v>3000000</v>
      </c>
    </row>
    <row r="90" spans="1:5" x14ac:dyDescent="0.3">
      <c r="A90" s="43">
        <v>22040105</v>
      </c>
      <c r="B90" s="44" t="s">
        <v>972</v>
      </c>
      <c r="C90" s="41">
        <v>3000000</v>
      </c>
      <c r="D90" s="41"/>
      <c r="E90" s="41">
        <v>3000000</v>
      </c>
    </row>
    <row r="91" spans="1:5" hidden="1" x14ac:dyDescent="0.3">
      <c r="A91" s="43">
        <v>22040109</v>
      </c>
      <c r="B91" s="44" t="s">
        <v>100</v>
      </c>
      <c r="C91" s="41"/>
      <c r="D91" s="41"/>
      <c r="E91" s="41"/>
    </row>
    <row r="92" spans="1:5" s="1" customFormat="1" x14ac:dyDescent="0.3">
      <c r="A92" s="4">
        <v>2205</v>
      </c>
      <c r="B92" s="5" t="s">
        <v>101</v>
      </c>
      <c r="C92" s="12">
        <f>C93</f>
        <v>0</v>
      </c>
      <c r="D92" s="12">
        <f>D93</f>
        <v>0</v>
      </c>
      <c r="E92" s="12">
        <f>E93</f>
        <v>0</v>
      </c>
    </row>
    <row r="93" spans="1:5" s="1" customFormat="1" x14ac:dyDescent="0.3">
      <c r="A93" s="4">
        <v>220501</v>
      </c>
      <c r="B93" s="5" t="s">
        <v>102</v>
      </c>
      <c r="C93" s="12">
        <f>SUM(C94:C96)</f>
        <v>0</v>
      </c>
      <c r="D93" s="12">
        <f>SUM(D94:D96)</f>
        <v>0</v>
      </c>
      <c r="E93" s="12">
        <f>SUM(E94:E96)</f>
        <v>0</v>
      </c>
    </row>
    <row r="94" spans="1:5" hidden="1" x14ac:dyDescent="0.3">
      <c r="A94" s="43">
        <v>22050105</v>
      </c>
      <c r="B94" s="44" t="s">
        <v>103</v>
      </c>
      <c r="C94" s="41"/>
      <c r="D94" s="41"/>
      <c r="E94" s="41"/>
    </row>
    <row r="95" spans="1:5" hidden="1" x14ac:dyDescent="0.3">
      <c r="A95" s="43">
        <v>22050108</v>
      </c>
      <c r="B95" s="44" t="s">
        <v>104</v>
      </c>
      <c r="C95" s="41"/>
      <c r="D95" s="41"/>
      <c r="E95" s="41"/>
    </row>
    <row r="96" spans="1:5" hidden="1" x14ac:dyDescent="0.3">
      <c r="A96" s="43">
        <v>22050110</v>
      </c>
      <c r="B96" s="44" t="s">
        <v>105</v>
      </c>
      <c r="C96" s="41"/>
      <c r="D96" s="41"/>
      <c r="E96" s="41"/>
    </row>
    <row r="97" spans="1:5" s="1" customFormat="1" x14ac:dyDescent="0.3">
      <c r="A97" s="4">
        <v>2206</v>
      </c>
      <c r="B97" s="5" t="s">
        <v>106</v>
      </c>
      <c r="C97" s="12">
        <f>C98+C100</f>
        <v>0</v>
      </c>
      <c r="D97" s="12">
        <f>D98+D100</f>
        <v>0</v>
      </c>
      <c r="E97" s="12">
        <f>E98+E100</f>
        <v>0</v>
      </c>
    </row>
    <row r="98" spans="1:5" s="1" customFormat="1" x14ac:dyDescent="0.3">
      <c r="A98" s="4">
        <v>220603</v>
      </c>
      <c r="B98" s="5" t="s">
        <v>107</v>
      </c>
      <c r="C98" s="12">
        <f>C99</f>
        <v>0</v>
      </c>
      <c r="D98" s="12">
        <f>D99</f>
        <v>0</v>
      </c>
      <c r="E98" s="12">
        <f>E99</f>
        <v>0</v>
      </c>
    </row>
    <row r="99" spans="1:5" hidden="1" x14ac:dyDescent="0.3">
      <c r="A99" s="43">
        <v>22060301</v>
      </c>
      <c r="B99" s="44" t="s">
        <v>108</v>
      </c>
      <c r="C99" s="41"/>
      <c r="D99" s="41"/>
      <c r="E99" s="41"/>
    </row>
    <row r="100" spans="1:5" s="1" customFormat="1" x14ac:dyDescent="0.3">
      <c r="A100" s="4">
        <v>220604</v>
      </c>
      <c r="B100" s="5" t="s">
        <v>109</v>
      </c>
      <c r="C100" s="12">
        <f>SUM(C101:C102)</f>
        <v>0</v>
      </c>
      <c r="D100" s="12">
        <f>SUM(D101:D102)</f>
        <v>0</v>
      </c>
      <c r="E100" s="12">
        <f>SUM(E101:E102)</f>
        <v>0</v>
      </c>
    </row>
    <row r="101" spans="1:5" hidden="1" x14ac:dyDescent="0.3">
      <c r="A101" s="43">
        <v>22060401</v>
      </c>
      <c r="B101" s="44" t="s">
        <v>110</v>
      </c>
      <c r="C101" s="41"/>
      <c r="D101" s="41"/>
      <c r="E101" s="41"/>
    </row>
    <row r="102" spans="1:5" hidden="1" x14ac:dyDescent="0.3">
      <c r="A102" s="48"/>
      <c r="B102" s="48"/>
      <c r="C102" s="41"/>
      <c r="D102" s="41"/>
      <c r="E102" s="41"/>
    </row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eapP6MK17TPdQW0GZVn8KNxTTlrvv6gClCTW7+O+Q519GLVHz6EDiLdT6wciHWyDn42qGGLlod8geXWhHokrg==" saltValue="Ut29j2va/gDp67EB1C87i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6" orientation="landscape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A19" zoomScale="60" zoomScaleNormal="75" workbookViewId="0">
      <selection activeCell="A83" sqref="A83:XFD85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</row>
    <row r="2" spans="1:6" x14ac:dyDescent="0.3">
      <c r="A2" s="73" t="s">
        <v>825</v>
      </c>
      <c r="B2" s="73"/>
      <c r="C2" s="73"/>
      <c r="D2" s="73"/>
      <c r="E2" s="73"/>
    </row>
    <row r="3" spans="1:6" x14ac:dyDescent="0.3">
      <c r="A3" s="73" t="s">
        <v>756</v>
      </c>
      <c r="B3" s="73"/>
      <c r="C3" s="73"/>
      <c r="D3" s="73"/>
      <c r="E3" s="73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608</v>
      </c>
      <c r="B6" s="4">
        <v>3</v>
      </c>
      <c r="C6" s="5" t="s">
        <v>113</v>
      </c>
      <c r="D6" s="11">
        <f>D7+D24+D35+D41+D47+D56+D63+D75+D82+D88</f>
        <v>834049737</v>
      </c>
      <c r="E6" s="11">
        <f>E7+E24+E35+E41+E47+E56+E63+E75+E82+E88</f>
        <v>350638677</v>
      </c>
      <c r="F6" s="11">
        <f>F7+F24+F35+F41+F47+F56+F63+F75+F82+F88</f>
        <v>461000000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SUM(D8:D23)</f>
        <v>581173766</v>
      </c>
      <c r="E7" s="11">
        <f>SUM(E8:E23)</f>
        <v>289638765</v>
      </c>
      <c r="F7" s="11">
        <f>SUM(F8:F23)</f>
        <v>376000000</v>
      </c>
    </row>
    <row r="8" spans="1:6" x14ac:dyDescent="0.3">
      <c r="A8" s="42" t="s">
        <v>609</v>
      </c>
      <c r="B8" s="43">
        <v>32010101</v>
      </c>
      <c r="C8" s="44" t="s">
        <v>973</v>
      </c>
      <c r="D8" s="45"/>
      <c r="E8" s="45"/>
      <c r="F8" s="45">
        <v>95000000</v>
      </c>
    </row>
    <row r="9" spans="1:6" x14ac:dyDescent="0.3">
      <c r="A9" s="42" t="s">
        <v>610</v>
      </c>
      <c r="B9" s="43">
        <v>32010101</v>
      </c>
      <c r="C9" s="44" t="s">
        <v>974</v>
      </c>
      <c r="D9" s="45"/>
      <c r="E9" s="45"/>
      <c r="F9" s="45">
        <v>95000000</v>
      </c>
    </row>
    <row r="10" spans="1:6" x14ac:dyDescent="0.3">
      <c r="A10" s="42" t="s">
        <v>712</v>
      </c>
      <c r="B10" s="43">
        <v>32010101</v>
      </c>
      <c r="C10" s="44" t="s">
        <v>1015</v>
      </c>
      <c r="D10" s="45"/>
      <c r="E10" s="45"/>
      <c r="F10" s="45">
        <v>15000000</v>
      </c>
    </row>
    <row r="11" spans="1:6" x14ac:dyDescent="0.3">
      <c r="A11" s="42" t="s">
        <v>713</v>
      </c>
      <c r="B11" s="43">
        <v>32010101</v>
      </c>
      <c r="C11" s="44" t="s">
        <v>975</v>
      </c>
      <c r="D11" s="45">
        <v>5000000</v>
      </c>
      <c r="E11" s="45"/>
      <c r="F11" s="45">
        <v>20000000</v>
      </c>
    </row>
    <row r="12" spans="1:6" ht="30" x14ac:dyDescent="0.3">
      <c r="A12" s="42" t="s">
        <v>714</v>
      </c>
      <c r="B12" s="43">
        <v>32010101</v>
      </c>
      <c r="C12" s="44" t="s">
        <v>1023</v>
      </c>
      <c r="D12" s="45"/>
      <c r="E12" s="45"/>
      <c r="F12" s="45">
        <v>90000000</v>
      </c>
    </row>
    <row r="13" spans="1:6" x14ac:dyDescent="0.3">
      <c r="A13" s="42" t="s">
        <v>715</v>
      </c>
      <c r="B13" s="43">
        <v>32010101</v>
      </c>
      <c r="C13" s="44" t="s">
        <v>1013</v>
      </c>
      <c r="D13" s="45">
        <v>22000000</v>
      </c>
      <c r="E13" s="45">
        <v>12000000</v>
      </c>
      <c r="F13" s="45">
        <v>10000000</v>
      </c>
    </row>
    <row r="14" spans="1:6" x14ac:dyDescent="0.3">
      <c r="A14" s="42" t="s">
        <v>716</v>
      </c>
      <c r="B14" s="43">
        <v>32010101</v>
      </c>
      <c r="C14" s="44" t="s">
        <v>976</v>
      </c>
      <c r="D14" s="45">
        <v>278173766</v>
      </c>
      <c r="E14" s="45">
        <v>161638765</v>
      </c>
      <c r="F14" s="45"/>
    </row>
    <row r="15" spans="1:6" x14ac:dyDescent="0.3">
      <c r="A15" s="42" t="s">
        <v>717</v>
      </c>
      <c r="B15" s="43">
        <v>32010101</v>
      </c>
      <c r="C15" s="44" t="s">
        <v>1024</v>
      </c>
      <c r="D15" s="45">
        <v>3000000</v>
      </c>
      <c r="E15" s="45"/>
      <c r="F15" s="45">
        <v>20000000</v>
      </c>
    </row>
    <row r="16" spans="1:6" x14ac:dyDescent="0.3">
      <c r="A16" s="42" t="s">
        <v>708</v>
      </c>
      <c r="B16" s="43">
        <v>32010101</v>
      </c>
      <c r="C16" s="44" t="s">
        <v>977</v>
      </c>
      <c r="D16" s="45">
        <v>3000000</v>
      </c>
      <c r="E16" s="45"/>
      <c r="F16" s="45"/>
    </row>
    <row r="17" spans="1:6" x14ac:dyDescent="0.3">
      <c r="A17" s="42" t="s">
        <v>718</v>
      </c>
      <c r="B17" s="43">
        <v>32010101</v>
      </c>
      <c r="C17" s="44" t="s">
        <v>978</v>
      </c>
      <c r="D17" s="45">
        <v>145000000</v>
      </c>
      <c r="E17" s="45"/>
      <c r="F17" s="45"/>
    </row>
    <row r="18" spans="1:6" ht="30" x14ac:dyDescent="0.3">
      <c r="A18" s="42" t="s">
        <v>719</v>
      </c>
      <c r="B18" s="43">
        <v>32010101</v>
      </c>
      <c r="C18" s="44" t="s">
        <v>1025</v>
      </c>
      <c r="D18" s="45">
        <v>116000000</v>
      </c>
      <c r="E18" s="45">
        <v>116000000</v>
      </c>
      <c r="F18" s="45"/>
    </row>
    <row r="19" spans="1:6" x14ac:dyDescent="0.3">
      <c r="A19" s="42" t="s">
        <v>720</v>
      </c>
      <c r="B19" s="43">
        <v>32010101</v>
      </c>
      <c r="C19" s="44" t="s">
        <v>1014</v>
      </c>
      <c r="D19" s="45">
        <v>5000000</v>
      </c>
      <c r="E19" s="45"/>
      <c r="F19" s="45">
        <v>8000000</v>
      </c>
    </row>
    <row r="20" spans="1:6" x14ac:dyDescent="0.3">
      <c r="A20" s="42" t="s">
        <v>721</v>
      </c>
      <c r="B20" s="43">
        <v>32010101</v>
      </c>
      <c r="C20" s="44" t="s">
        <v>979</v>
      </c>
      <c r="D20" s="45">
        <v>4000000</v>
      </c>
      <c r="E20" s="45"/>
      <c r="F20" s="45">
        <v>8000000</v>
      </c>
    </row>
    <row r="21" spans="1:6" x14ac:dyDescent="0.3">
      <c r="A21" s="42" t="s">
        <v>722</v>
      </c>
      <c r="B21" s="43">
        <v>32010101</v>
      </c>
      <c r="C21" s="44" t="s">
        <v>980</v>
      </c>
      <c r="D21" s="45"/>
      <c r="E21" s="45"/>
      <c r="F21" s="45">
        <v>5000000</v>
      </c>
    </row>
    <row r="22" spans="1:6" x14ac:dyDescent="0.3">
      <c r="A22" s="42" t="s">
        <v>723</v>
      </c>
      <c r="B22" s="43">
        <v>32010101</v>
      </c>
      <c r="C22" s="44" t="s">
        <v>981</v>
      </c>
      <c r="D22" s="45"/>
      <c r="E22" s="45"/>
      <c r="F22" s="45">
        <v>5000000</v>
      </c>
    </row>
    <row r="23" spans="1:6" x14ac:dyDescent="0.3">
      <c r="A23" s="42" t="s">
        <v>724</v>
      </c>
      <c r="B23" s="43">
        <v>32010101</v>
      </c>
      <c r="C23" s="44" t="s">
        <v>982</v>
      </c>
      <c r="D23" s="45"/>
      <c r="E23" s="45"/>
      <c r="F23" s="45">
        <v>5000000</v>
      </c>
    </row>
    <row r="24" spans="1:6" s="1" customFormat="1" x14ac:dyDescent="0.3">
      <c r="A24" s="5"/>
      <c r="B24" s="4">
        <v>32010200</v>
      </c>
      <c r="C24" s="5" t="s">
        <v>116</v>
      </c>
      <c r="D24" s="11">
        <f>SUM(D25:D34)</f>
        <v>0</v>
      </c>
      <c r="E24" s="11">
        <f>SUM(E25:E34)</f>
        <v>0</v>
      </c>
      <c r="F24" s="11">
        <f>SUM(F25:F34)</f>
        <v>0</v>
      </c>
    </row>
    <row r="25" spans="1:6" hidden="1" x14ac:dyDescent="0.3">
      <c r="A25" s="42" t="s">
        <v>610</v>
      </c>
      <c r="B25" s="43">
        <v>32010202</v>
      </c>
      <c r="C25" s="44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hidden="1" x14ac:dyDescent="0.3">
      <c r="A30" s="46"/>
      <c r="B30" s="47"/>
      <c r="C30" s="46"/>
      <c r="D30" s="45"/>
      <c r="E30" s="45"/>
      <c r="F30" s="45"/>
    </row>
    <row r="31" spans="1:6" hidden="1" x14ac:dyDescent="0.3">
      <c r="A31" s="46"/>
      <c r="B31" s="47"/>
      <c r="C31" s="46"/>
      <c r="D31" s="45"/>
      <c r="E31" s="45"/>
      <c r="F31" s="45"/>
    </row>
    <row r="32" spans="1:6" hidden="1" x14ac:dyDescent="0.3">
      <c r="A32" s="46"/>
      <c r="B32" s="47"/>
      <c r="C32" s="46"/>
      <c r="D32" s="45"/>
      <c r="E32" s="45"/>
      <c r="F32" s="45"/>
    </row>
    <row r="33" spans="1:6" hidden="1" x14ac:dyDescent="0.3">
      <c r="A33" s="46"/>
      <c r="B33" s="47"/>
      <c r="C33" s="46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s="1" customFormat="1" x14ac:dyDescent="0.3">
      <c r="A35" s="5"/>
      <c r="B35" s="4">
        <v>320103</v>
      </c>
      <c r="C35" s="5" t="s">
        <v>117</v>
      </c>
      <c r="D35" s="11">
        <f>SUM(D36:D40)</f>
        <v>0</v>
      </c>
      <c r="E35" s="11">
        <f>SUM(E36:E40)</f>
        <v>0</v>
      </c>
      <c r="F35" s="11">
        <f>SUM(F36:F40)</f>
        <v>0</v>
      </c>
    </row>
    <row r="36" spans="1:6" hidden="1" x14ac:dyDescent="0.3">
      <c r="A36" s="42" t="s">
        <v>711</v>
      </c>
      <c r="B36" s="43">
        <v>32010301</v>
      </c>
      <c r="C36" s="44" t="s">
        <v>118</v>
      </c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hidden="1" x14ac:dyDescent="0.3">
      <c r="A38" s="44"/>
      <c r="B38" s="43"/>
      <c r="C38" s="44"/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s="1" customFormat="1" x14ac:dyDescent="0.3">
      <c r="A41" s="5"/>
      <c r="B41" s="4">
        <v>32010400</v>
      </c>
      <c r="C41" s="5" t="s">
        <v>119</v>
      </c>
      <c r="D41" s="11">
        <f>SUM(D42:D46)</f>
        <v>35000000</v>
      </c>
      <c r="E41" s="11">
        <f>SUM(E42:E46)</f>
        <v>30951912</v>
      </c>
      <c r="F41" s="11">
        <f>SUM(F42:F46)</f>
        <v>35000000</v>
      </c>
    </row>
    <row r="42" spans="1:6" x14ac:dyDescent="0.3">
      <c r="A42" s="42" t="s">
        <v>712</v>
      </c>
      <c r="B42" s="43">
        <v>32010405</v>
      </c>
      <c r="C42" s="44" t="s">
        <v>120</v>
      </c>
      <c r="D42" s="45"/>
      <c r="E42" s="45"/>
      <c r="F42" s="45"/>
    </row>
    <row r="43" spans="1:6" x14ac:dyDescent="0.3">
      <c r="A43" s="42" t="s">
        <v>713</v>
      </c>
      <c r="B43" s="43">
        <v>32010406</v>
      </c>
      <c r="C43" s="44" t="s">
        <v>121</v>
      </c>
      <c r="D43" s="45">
        <v>20000000</v>
      </c>
      <c r="E43" s="45">
        <v>20000000</v>
      </c>
      <c r="F43" s="45">
        <v>20000000</v>
      </c>
    </row>
    <row r="44" spans="1:6" x14ac:dyDescent="0.3">
      <c r="A44" s="42" t="s">
        <v>714</v>
      </c>
      <c r="B44" s="43">
        <v>32010407</v>
      </c>
      <c r="C44" s="44" t="s">
        <v>122</v>
      </c>
      <c r="D44" s="45">
        <v>15000000</v>
      </c>
      <c r="E44" s="45">
        <v>10951912</v>
      </c>
      <c r="F44" s="45">
        <v>15000000</v>
      </c>
    </row>
    <row r="45" spans="1:6" x14ac:dyDescent="0.3">
      <c r="A45" s="42" t="s">
        <v>715</v>
      </c>
      <c r="B45" s="43">
        <v>32010408</v>
      </c>
      <c r="C45" s="44" t="s">
        <v>123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s="1" customFormat="1" x14ac:dyDescent="0.3">
      <c r="A47" s="5"/>
      <c r="B47" s="4">
        <v>320105</v>
      </c>
      <c r="C47" s="5" t="s">
        <v>124</v>
      </c>
      <c r="D47" s="11">
        <f>SUM(D48:D55)</f>
        <v>177875971</v>
      </c>
      <c r="E47" s="11">
        <f>SUM(E48:E55)</f>
        <v>30048000</v>
      </c>
      <c r="F47" s="11">
        <f>SUM(F48:F55)</f>
        <v>50000000</v>
      </c>
    </row>
    <row r="48" spans="1:6" x14ac:dyDescent="0.3">
      <c r="A48" s="42" t="s">
        <v>716</v>
      </c>
      <c r="B48" s="43">
        <v>32010506</v>
      </c>
      <c r="C48" s="44" t="s">
        <v>983</v>
      </c>
      <c r="D48" s="45">
        <v>177875971</v>
      </c>
      <c r="E48" s="45">
        <v>30048000</v>
      </c>
      <c r="F48" s="45">
        <v>50000000</v>
      </c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6"/>
      <c r="B53" s="47"/>
      <c r="C53" s="46"/>
      <c r="D53" s="45"/>
      <c r="E53" s="45"/>
      <c r="F53" s="45"/>
    </row>
    <row r="54" spans="1:6" hidden="1" x14ac:dyDescent="0.3">
      <c r="A54" s="46"/>
      <c r="B54" s="47"/>
      <c r="C54" s="46"/>
      <c r="D54" s="45"/>
      <c r="E54" s="45"/>
      <c r="F54" s="45"/>
    </row>
    <row r="55" spans="1:6" hidden="1" x14ac:dyDescent="0.3">
      <c r="A55" s="46"/>
      <c r="B55" s="47"/>
      <c r="C55" s="46"/>
      <c r="D55" s="45"/>
      <c r="E55" s="45"/>
      <c r="F55" s="45"/>
    </row>
    <row r="56" spans="1:6" s="1" customFormat="1" x14ac:dyDescent="0.3">
      <c r="A56" s="5"/>
      <c r="B56" s="4">
        <v>320106</v>
      </c>
      <c r="C56" s="5" t="s">
        <v>126</v>
      </c>
      <c r="D56" s="11">
        <f>SUM(D57:D62)</f>
        <v>40000000</v>
      </c>
      <c r="E56" s="11">
        <f>SUM(E57:E62)</f>
        <v>0</v>
      </c>
      <c r="F56" s="11">
        <f>SUM(F57:F62)</f>
        <v>0</v>
      </c>
    </row>
    <row r="57" spans="1:6" x14ac:dyDescent="0.3">
      <c r="A57" s="42" t="s">
        <v>717</v>
      </c>
      <c r="B57" s="43">
        <v>32010601</v>
      </c>
      <c r="C57" s="44" t="s">
        <v>127</v>
      </c>
      <c r="D57" s="45">
        <v>20000000</v>
      </c>
      <c r="E57" s="45"/>
      <c r="F57" s="45"/>
    </row>
    <row r="58" spans="1:6" x14ac:dyDescent="0.3">
      <c r="A58" s="42" t="s">
        <v>708</v>
      </c>
      <c r="B58" s="43">
        <v>32010602</v>
      </c>
      <c r="C58" s="44" t="s">
        <v>128</v>
      </c>
      <c r="D58" s="45">
        <v>20000000</v>
      </c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3">
      <c r="A63" s="5"/>
      <c r="B63" s="4">
        <v>320109</v>
      </c>
      <c r="C63" s="5" t="s">
        <v>129</v>
      </c>
      <c r="D63" s="11">
        <f>SUM(D64:D74)</f>
        <v>0</v>
      </c>
      <c r="E63" s="11">
        <f>SUM(E64:E74)</f>
        <v>0</v>
      </c>
      <c r="F63" s="11">
        <f>SUM(F64:F74)</f>
        <v>0</v>
      </c>
    </row>
    <row r="64" spans="1:6" hidden="1" x14ac:dyDescent="0.3">
      <c r="A64" s="42" t="s">
        <v>718</v>
      </c>
      <c r="B64" s="43">
        <v>32010903</v>
      </c>
      <c r="C64" s="44" t="s">
        <v>130</v>
      </c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2" t="s">
        <v>719</v>
      </c>
      <c r="B66" s="43">
        <v>32010904</v>
      </c>
      <c r="C66" s="44" t="s">
        <v>131</v>
      </c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2" t="s">
        <v>720</v>
      </c>
      <c r="B68" s="43">
        <v>32010935</v>
      </c>
      <c r="C68" s="44" t="s">
        <v>132</v>
      </c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2" t="s">
        <v>721</v>
      </c>
      <c r="B72" s="43">
        <v>32010936</v>
      </c>
      <c r="C72" s="44" t="s">
        <v>133</v>
      </c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320201</v>
      </c>
      <c r="C75" s="5" t="s">
        <v>145</v>
      </c>
      <c r="D75" s="11">
        <f>SUM(D76:D81)</f>
        <v>0</v>
      </c>
      <c r="E75" s="11">
        <f>SUM(E76:E81)</f>
        <v>0</v>
      </c>
      <c r="F75" s="11">
        <f>SUM(F76:F81)</f>
        <v>0</v>
      </c>
    </row>
    <row r="76" spans="1:6" hidden="1" x14ac:dyDescent="0.3">
      <c r="A76" s="42" t="s">
        <v>722</v>
      </c>
      <c r="B76" s="43">
        <v>32020101</v>
      </c>
      <c r="C76" s="44" t="s">
        <v>134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2" t="s">
        <v>723</v>
      </c>
      <c r="B78" s="43">
        <v>32020102</v>
      </c>
      <c r="C78" s="44" t="s">
        <v>135</v>
      </c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2" t="s">
        <v>724</v>
      </c>
      <c r="B80" s="43">
        <v>32020104</v>
      </c>
      <c r="C80" s="44" t="s">
        <v>136</v>
      </c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s="1" customFormat="1" x14ac:dyDescent="0.3">
      <c r="A82" s="5"/>
      <c r="B82" s="4">
        <v>320301</v>
      </c>
      <c r="C82" s="5" t="s">
        <v>137</v>
      </c>
      <c r="D82" s="11">
        <f>SUM(D83:D87)</f>
        <v>0</v>
      </c>
      <c r="E82" s="11">
        <f>SUM(E83:E87)</f>
        <v>0</v>
      </c>
      <c r="F82" s="11">
        <f>SUM(F83:F87)</f>
        <v>0</v>
      </c>
    </row>
    <row r="83" spans="1:6" hidden="1" x14ac:dyDescent="0.3">
      <c r="A83" s="42" t="s">
        <v>725</v>
      </c>
      <c r="B83" s="43">
        <v>32030101</v>
      </c>
      <c r="C83" s="44" t="s">
        <v>138</v>
      </c>
      <c r="D83" s="45"/>
      <c r="E83" s="45"/>
      <c r="F83" s="45"/>
    </row>
    <row r="84" spans="1:6" hidden="1" x14ac:dyDescent="0.3">
      <c r="A84" s="42" t="s">
        <v>726</v>
      </c>
      <c r="B84" s="43">
        <v>32030109</v>
      </c>
      <c r="C84" s="44" t="s">
        <v>139</v>
      </c>
      <c r="D84" s="45"/>
      <c r="E84" s="45"/>
      <c r="F84" s="45"/>
    </row>
    <row r="85" spans="1:6" hidden="1" x14ac:dyDescent="0.3">
      <c r="A85" s="42" t="s">
        <v>710</v>
      </c>
      <c r="B85" s="43">
        <v>32030110</v>
      </c>
      <c r="C85" s="44" t="s">
        <v>140</v>
      </c>
      <c r="D85" s="45"/>
      <c r="E85" s="45"/>
      <c r="F85" s="45"/>
    </row>
    <row r="86" spans="1:6" hidden="1" x14ac:dyDescent="0.3">
      <c r="A86" s="46"/>
      <c r="B86" s="47"/>
      <c r="C86" s="46"/>
      <c r="D86" s="45"/>
      <c r="E86" s="45"/>
      <c r="F86" s="45"/>
    </row>
    <row r="87" spans="1:6" hidden="1" x14ac:dyDescent="0.3">
      <c r="A87" s="46"/>
      <c r="B87" s="47"/>
      <c r="C87" s="46"/>
      <c r="D87" s="45"/>
      <c r="E87" s="45"/>
      <c r="F87" s="45"/>
    </row>
    <row r="88" spans="1:6" s="1" customFormat="1" x14ac:dyDescent="0.3">
      <c r="A88" s="5"/>
      <c r="B88" s="4">
        <v>32011000</v>
      </c>
      <c r="C88" s="5" t="s">
        <v>141</v>
      </c>
      <c r="D88" s="11">
        <f>SUM(D89:D90)</f>
        <v>0</v>
      </c>
      <c r="E88" s="11">
        <f>SUM(E89:E90)</f>
        <v>0</v>
      </c>
      <c r="F88" s="11">
        <f>SUM(F89:F90)</f>
        <v>0</v>
      </c>
    </row>
    <row r="89" spans="1:6" hidden="1" x14ac:dyDescent="0.3">
      <c r="A89" s="42" t="s">
        <v>709</v>
      </c>
      <c r="B89" s="46"/>
      <c r="C89" s="46"/>
      <c r="D89" s="45"/>
      <c r="E89" s="45"/>
      <c r="F89" s="45"/>
    </row>
    <row r="90" spans="1:6" hidden="1" x14ac:dyDescent="0.3">
      <c r="A90" s="46"/>
      <c r="B90" s="46"/>
      <c r="C90" s="46"/>
      <c r="D90" s="45"/>
      <c r="E90" s="45"/>
      <c r="F90" s="45"/>
    </row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tkV3NpEIICnHeVChKWfQkRNp/J4ZHZN94ftzCuj0fUkhYcQ6eRDdBRciCYGI+Q84RUh+SoiJmbM4FoBexJOAsA==" saltValue="41Pqvb9qs/4W9XNADbasP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7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75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826</v>
      </c>
      <c r="B3" s="74"/>
      <c r="C3" s="74"/>
      <c r="D3" s="74"/>
      <c r="E3" s="74"/>
    </row>
    <row r="4" spans="1:5" x14ac:dyDescent="0.3">
      <c r="A4" s="73" t="s">
        <v>758</v>
      </c>
      <c r="B4" s="73"/>
      <c r="C4" s="73"/>
      <c r="D4" s="73"/>
      <c r="E4" s="73"/>
    </row>
    <row r="6" spans="1:5" ht="49.15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107591661</v>
      </c>
      <c r="D7" s="12">
        <f>D8+D13+D20</f>
        <v>83602230</v>
      </c>
      <c r="E7" s="12">
        <f>E8+E13+E20</f>
        <v>90931906</v>
      </c>
    </row>
    <row r="8" spans="1:5" s="1" customFormat="1" x14ac:dyDescent="0.3">
      <c r="A8" s="3">
        <v>2101</v>
      </c>
      <c r="B8" s="3" t="s">
        <v>5</v>
      </c>
      <c r="C8" s="12">
        <f>C9</f>
        <v>107591661</v>
      </c>
      <c r="D8" s="12">
        <f>D9</f>
        <v>83602230</v>
      </c>
      <c r="E8" s="12">
        <f>E9</f>
        <v>90931906</v>
      </c>
    </row>
    <row r="9" spans="1:5" s="1" customFormat="1" x14ac:dyDescent="0.3">
      <c r="A9" s="3">
        <v>210101</v>
      </c>
      <c r="B9" s="3" t="s">
        <v>6</v>
      </c>
      <c r="C9" s="12">
        <f>SUM(C10:C12)</f>
        <v>107591661</v>
      </c>
      <c r="D9" s="12">
        <f>SUM(D10:D12)</f>
        <v>83602230</v>
      </c>
      <c r="E9" s="12">
        <f>SUM(E10:E12)</f>
        <v>90931906</v>
      </c>
    </row>
    <row r="10" spans="1:5" x14ac:dyDescent="0.3">
      <c r="A10" s="59">
        <v>21010101</v>
      </c>
      <c r="B10" s="48" t="s">
        <v>5</v>
      </c>
      <c r="C10" s="41">
        <v>107591661</v>
      </c>
      <c r="D10" s="41">
        <v>83602230</v>
      </c>
      <c r="E10" s="41">
        <v>90931906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v2Ns5INU55PmfT0a889qacR42kjj7P3kEftiei+kNXyFMoNL9odozsia+mVAA5YQv1RW1kdMTrXFVjoiEs7drw==" saltValue="cvQ6OghEMGxSGwBoPwATB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36" zoomScale="90" zoomScaleNormal="75" zoomScaleSheetLayoutView="90" workbookViewId="0">
      <selection activeCell="D46" sqref="D46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827</v>
      </c>
      <c r="B4" s="74"/>
      <c r="C4" s="74"/>
      <c r="D4" s="74"/>
      <c r="E4" s="74"/>
    </row>
    <row r="5" spans="1:5" x14ac:dyDescent="0.3">
      <c r="A5" s="73" t="s">
        <v>758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70000000</v>
      </c>
      <c r="D7" s="12">
        <f>D8+D84+D88+D93</f>
        <v>27547000</v>
      </c>
      <c r="E7" s="12">
        <f>E8+E84+E88+E93</f>
        <v>22000000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50000000</v>
      </c>
      <c r="D8" s="12">
        <f>D9+D14+D22+D36+D45+D48+D54+D63+D67+D70</f>
        <v>7547000</v>
      </c>
      <c r="E8" s="12">
        <f>E9+E14+E22+E36+E45+E48+E54+E63+E67+E70</f>
        <v>22000000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>SUM(D10:D13)</f>
        <v>987000</v>
      </c>
      <c r="E9" s="12">
        <f>SUM(E10:E13)</f>
        <v>4000000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3500000</v>
      </c>
      <c r="D11" s="41">
        <v>987000</v>
      </c>
      <c r="E11" s="41">
        <v>4000000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2000000</v>
      </c>
      <c r="D22" s="12">
        <f>SUM(D23:D35)</f>
        <v>0</v>
      </c>
      <c r="E22" s="12">
        <f>SUM(E23:E35)</f>
        <v>1000000</v>
      </c>
    </row>
    <row r="23" spans="1:5" x14ac:dyDescent="0.3">
      <c r="A23" s="43">
        <v>22020301</v>
      </c>
      <c r="B23" s="44" t="s">
        <v>36</v>
      </c>
      <c r="C23" s="41">
        <v>1000000</v>
      </c>
      <c r="D23" s="41"/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1000000</v>
      </c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2500000</v>
      </c>
      <c r="D36" s="12">
        <f>SUM(D37:D44)</f>
        <v>750000</v>
      </c>
      <c r="E36" s="12">
        <f>SUM(E37:E44)</f>
        <v>1000000</v>
      </c>
    </row>
    <row r="37" spans="1:5" x14ac:dyDescent="0.3">
      <c r="A37" s="43">
        <v>22020401</v>
      </c>
      <c r="B37" s="44" t="s">
        <v>50</v>
      </c>
      <c r="C37" s="41">
        <v>2000000</v>
      </c>
      <c r="D37" s="41">
        <v>750000</v>
      </c>
      <c r="E37" s="41">
        <v>1000000</v>
      </c>
    </row>
    <row r="38" spans="1:5" x14ac:dyDescent="0.3">
      <c r="A38" s="43">
        <v>22020402</v>
      </c>
      <c r="B38" s="44" t="s">
        <v>51</v>
      </c>
      <c r="C38" s="41">
        <v>500000</v>
      </c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1000000</v>
      </c>
      <c r="D45" s="12">
        <f>SUM(D46:D47)</f>
        <v>0</v>
      </c>
      <c r="E45" s="12">
        <f>SUM(E46:E47)</f>
        <v>0</v>
      </c>
    </row>
    <row r="46" spans="1:5" x14ac:dyDescent="0.3">
      <c r="A46" s="43">
        <v>22020501</v>
      </c>
      <c r="B46" s="44" t="s">
        <v>59</v>
      </c>
      <c r="C46" s="41">
        <v>1000000</v>
      </c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6000000</v>
      </c>
      <c r="D48" s="12">
        <f>SUM(D49:D53)</f>
        <v>3500000</v>
      </c>
      <c r="E48" s="12">
        <f>SUM(E49:E53)</f>
        <v>5000000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41">
        <v>6000000</v>
      </c>
      <c r="D53" s="41">
        <v>3500000</v>
      </c>
      <c r="E53" s="41">
        <v>5000000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33000000</v>
      </c>
      <c r="D63" s="12">
        <f>SUM(D64:D66)</f>
        <v>2050000</v>
      </c>
      <c r="E63" s="12">
        <f>SUM(E64:E66)</f>
        <v>8000000</v>
      </c>
    </row>
    <row r="64" spans="1:5" x14ac:dyDescent="0.3">
      <c r="A64" s="43">
        <v>22020801</v>
      </c>
      <c r="B64" s="44" t="s">
        <v>77</v>
      </c>
      <c r="C64" s="41">
        <v>3000000</v>
      </c>
      <c r="D64" s="41">
        <v>1750000</v>
      </c>
      <c r="E64" s="41">
        <v>3000000</v>
      </c>
    </row>
    <row r="65" spans="1:5" x14ac:dyDescent="0.3">
      <c r="A65" s="43">
        <v>22020802</v>
      </c>
      <c r="B65" s="44" t="s">
        <v>78</v>
      </c>
      <c r="C65" s="41">
        <v>30000000</v>
      </c>
      <c r="D65" s="41">
        <v>300000</v>
      </c>
      <c r="E65" s="41"/>
    </row>
    <row r="66" spans="1:5" x14ac:dyDescent="0.3">
      <c r="A66" s="43">
        <v>22020803</v>
      </c>
      <c r="B66" s="44" t="s">
        <v>79</v>
      </c>
      <c r="C66" s="41"/>
      <c r="D66" s="41"/>
      <c r="E66" s="41">
        <v>5000000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2000000</v>
      </c>
      <c r="D70" s="12">
        <f>SUM(D71:D83)</f>
        <v>260000</v>
      </c>
      <c r="E70" s="12">
        <f>SUM(E71:E83)</f>
        <v>3000000</v>
      </c>
    </row>
    <row r="71" spans="1:5" x14ac:dyDescent="0.3">
      <c r="A71" s="43">
        <v>22021001</v>
      </c>
      <c r="B71" s="44" t="s">
        <v>84</v>
      </c>
      <c r="C71" s="41"/>
      <c r="D71" s="41"/>
      <c r="E71" s="41">
        <v>2000000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2000000</v>
      </c>
      <c r="D76" s="41">
        <v>260000</v>
      </c>
      <c r="E76" s="41">
        <v>1000000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20000000</v>
      </c>
      <c r="D84" s="12">
        <f>D85</f>
        <v>20000000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20000000</v>
      </c>
      <c r="D85" s="12">
        <f>SUM(D86:D87)</f>
        <v>20000000</v>
      </c>
      <c r="E85" s="12">
        <f>SUM(E86:E87)</f>
        <v>0</v>
      </c>
    </row>
    <row r="86" spans="1:5" x14ac:dyDescent="0.3">
      <c r="A86" s="43">
        <v>22040105</v>
      </c>
      <c r="B86" s="44" t="s">
        <v>99</v>
      </c>
      <c r="C86" s="41">
        <v>20000000</v>
      </c>
      <c r="D86" s="41">
        <v>20000000</v>
      </c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ObmjTsd/nbfggxH8P0QAvqyum/tEmlZ/0L5GtaVa7jqVO77JBBQD3j470GjhUYuzB+lbukiWI65XebHRJDZzw==" saltValue="gc70xBbL/CFaWYa++7rxr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topLeftCell="A3" zoomScale="60" zoomScaleNormal="75" workbookViewId="0">
      <selection activeCell="A3" sqref="A3:E3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142</v>
      </c>
      <c r="B1" s="72"/>
      <c r="C1" s="72"/>
      <c r="D1" s="72"/>
      <c r="E1" s="72"/>
    </row>
    <row r="2" spans="1:6" x14ac:dyDescent="0.3">
      <c r="A2" s="73" t="s">
        <v>828</v>
      </c>
      <c r="B2" s="73"/>
      <c r="C2" s="73"/>
      <c r="D2" s="73"/>
      <c r="E2" s="73"/>
    </row>
    <row r="3" spans="1:6" x14ac:dyDescent="0.3">
      <c r="A3" s="73" t="s">
        <v>758</v>
      </c>
      <c r="B3" s="73"/>
      <c r="C3" s="73"/>
      <c r="D3" s="73"/>
      <c r="E3" s="73"/>
    </row>
    <row r="5" spans="1:6" ht="45" x14ac:dyDescent="0.3">
      <c r="A5" s="50" t="s">
        <v>144</v>
      </c>
      <c r="B5" s="50" t="s">
        <v>143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611</v>
      </c>
      <c r="B6" s="4">
        <v>3</v>
      </c>
      <c r="C6" s="5" t="s">
        <v>113</v>
      </c>
      <c r="D6" s="11">
        <f>D7+D17+D28+D34+D40+D49+D56+D68+D75+D81</f>
        <v>572862415</v>
      </c>
      <c r="E6" s="11">
        <f>E7+E17+E28+E34+E40+E49+E56+E68+E75+E81</f>
        <v>216564500</v>
      </c>
      <c r="F6" s="11">
        <f>F7+F17+F28+F34+F40+F49+F56+F68+F75+F81</f>
        <v>216000000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191862415</v>
      </c>
      <c r="E7" s="11">
        <f>SUM(E8:E16)</f>
        <v>0</v>
      </c>
      <c r="F7" s="11">
        <f>SUM(F8:F16)</f>
        <v>5000000</v>
      </c>
    </row>
    <row r="8" spans="1:6" x14ac:dyDescent="0.3">
      <c r="A8" s="42" t="s">
        <v>612</v>
      </c>
      <c r="B8" s="43">
        <v>32010101</v>
      </c>
      <c r="C8" s="44" t="s">
        <v>984</v>
      </c>
      <c r="D8" s="45">
        <v>10000000</v>
      </c>
      <c r="E8" s="45"/>
      <c r="F8" s="45">
        <v>5000000</v>
      </c>
    </row>
    <row r="9" spans="1:6" x14ac:dyDescent="0.3">
      <c r="A9" s="42" t="s">
        <v>613</v>
      </c>
      <c r="B9" s="43">
        <v>32010101</v>
      </c>
      <c r="C9" s="44" t="s">
        <v>985</v>
      </c>
      <c r="D9" s="45">
        <v>1862415</v>
      </c>
      <c r="E9" s="45"/>
      <c r="F9" s="45"/>
    </row>
    <row r="10" spans="1:6" x14ac:dyDescent="0.3">
      <c r="A10" s="42" t="s">
        <v>613</v>
      </c>
      <c r="B10" s="43">
        <v>32010101</v>
      </c>
      <c r="C10" s="44" t="s">
        <v>996</v>
      </c>
      <c r="D10" s="45">
        <v>180000000</v>
      </c>
      <c r="E10" s="45"/>
      <c r="F10" s="45"/>
    </row>
    <row r="11" spans="1:6" hidden="1" x14ac:dyDescent="0.3">
      <c r="A11" s="42" t="s">
        <v>613</v>
      </c>
      <c r="B11" s="43">
        <v>32010101</v>
      </c>
      <c r="C11" s="44"/>
      <c r="D11" s="45"/>
      <c r="E11" s="45"/>
      <c r="F11" s="45"/>
    </row>
    <row r="12" spans="1:6" hidden="1" x14ac:dyDescent="0.3">
      <c r="A12" s="42" t="s">
        <v>613</v>
      </c>
      <c r="B12" s="43">
        <v>32010101</v>
      </c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330000000</v>
      </c>
      <c r="E17" s="11">
        <f>SUM(E18:E27)</f>
        <v>178263935</v>
      </c>
      <c r="F17" s="11">
        <f>SUM(F18:F27)</f>
        <v>190000000</v>
      </c>
    </row>
    <row r="18" spans="1:6" x14ac:dyDescent="0.3">
      <c r="A18" s="42" t="s">
        <v>613</v>
      </c>
      <c r="B18" s="43">
        <v>32010202</v>
      </c>
      <c r="C18" s="44" t="s">
        <v>986</v>
      </c>
      <c r="D18" s="45">
        <v>100000000</v>
      </c>
      <c r="E18" s="45">
        <v>43570412</v>
      </c>
      <c r="F18" s="45">
        <v>60000000</v>
      </c>
    </row>
    <row r="19" spans="1:6" x14ac:dyDescent="0.3">
      <c r="A19" s="42" t="s">
        <v>613</v>
      </c>
      <c r="B19" s="43">
        <v>32010202</v>
      </c>
      <c r="C19" s="44" t="s">
        <v>987</v>
      </c>
      <c r="D19" s="45">
        <v>120000000</v>
      </c>
      <c r="E19" s="45">
        <v>66319111</v>
      </c>
      <c r="F19" s="45"/>
    </row>
    <row r="20" spans="1:6" x14ac:dyDescent="0.3">
      <c r="A20" s="42" t="s">
        <v>613</v>
      </c>
      <c r="B20" s="43">
        <v>32010202</v>
      </c>
      <c r="C20" s="46" t="s">
        <v>988</v>
      </c>
      <c r="D20" s="45"/>
      <c r="E20" s="45"/>
      <c r="F20" s="45">
        <v>10000000</v>
      </c>
    </row>
    <row r="21" spans="1:6" x14ac:dyDescent="0.3">
      <c r="A21" s="42" t="s">
        <v>613</v>
      </c>
      <c r="B21" s="43">
        <v>32010202</v>
      </c>
      <c r="C21" s="46" t="s">
        <v>992</v>
      </c>
      <c r="D21" s="45"/>
      <c r="E21" s="45"/>
      <c r="F21" s="45">
        <v>10000000</v>
      </c>
    </row>
    <row r="22" spans="1:6" x14ac:dyDescent="0.3">
      <c r="A22" s="42" t="s">
        <v>613</v>
      </c>
      <c r="B22" s="43">
        <v>32010202</v>
      </c>
      <c r="C22" s="46" t="s">
        <v>989</v>
      </c>
      <c r="D22" s="45"/>
      <c r="E22" s="45"/>
      <c r="F22" s="45">
        <v>10000000</v>
      </c>
    </row>
    <row r="23" spans="1:6" x14ac:dyDescent="0.3">
      <c r="A23" s="42" t="s">
        <v>613</v>
      </c>
      <c r="B23" s="43">
        <v>32010202</v>
      </c>
      <c r="C23" s="46" t="s">
        <v>990</v>
      </c>
      <c r="D23" s="45"/>
      <c r="E23" s="45"/>
      <c r="F23" s="45">
        <v>10000000</v>
      </c>
    </row>
    <row r="24" spans="1:6" x14ac:dyDescent="0.3">
      <c r="A24" s="42" t="s">
        <v>613</v>
      </c>
      <c r="B24" s="43">
        <v>32010202</v>
      </c>
      <c r="C24" s="46" t="s">
        <v>991</v>
      </c>
      <c r="D24" s="45"/>
      <c r="E24" s="45"/>
      <c r="F24" s="45">
        <v>10000000</v>
      </c>
    </row>
    <row r="25" spans="1:6" x14ac:dyDescent="0.3">
      <c r="A25" s="42" t="s">
        <v>613</v>
      </c>
      <c r="B25" s="43">
        <v>32010202</v>
      </c>
      <c r="C25" s="46" t="s">
        <v>993</v>
      </c>
      <c r="D25" s="45">
        <v>83000000</v>
      </c>
      <c r="E25" s="45">
        <v>48000000</v>
      </c>
      <c r="F25" s="45">
        <v>50000000</v>
      </c>
    </row>
    <row r="26" spans="1:6" x14ac:dyDescent="0.3">
      <c r="A26" s="42" t="s">
        <v>613</v>
      </c>
      <c r="B26" s="43">
        <v>32010202</v>
      </c>
      <c r="C26" s="44" t="s">
        <v>994</v>
      </c>
      <c r="D26" s="45">
        <v>22000000</v>
      </c>
      <c r="E26" s="45">
        <v>15540412</v>
      </c>
      <c r="F26" s="45">
        <v>20000000</v>
      </c>
    </row>
    <row r="27" spans="1:6" x14ac:dyDescent="0.3">
      <c r="A27" s="42" t="s">
        <v>613</v>
      </c>
      <c r="B27" s="43">
        <v>32010202</v>
      </c>
      <c r="C27" s="46" t="s">
        <v>995</v>
      </c>
      <c r="D27" s="45">
        <v>5000000</v>
      </c>
      <c r="E27" s="45">
        <v>4834000</v>
      </c>
      <c r="F27" s="45">
        <v>10000000</v>
      </c>
    </row>
    <row r="28" spans="1:6" s="1" customFormat="1" x14ac:dyDescent="0.3">
      <c r="A28" s="5"/>
      <c r="B28" s="4">
        <v>320103</v>
      </c>
      <c r="C28" s="5" t="s">
        <v>117</v>
      </c>
      <c r="D28" s="11">
        <f>SUM(D29:D33)</f>
        <v>50000000</v>
      </c>
      <c r="E28" s="11">
        <f>SUM(E29:E33)</f>
        <v>38300565</v>
      </c>
      <c r="F28" s="11">
        <f>SUM(F29:F33)</f>
        <v>20000000</v>
      </c>
    </row>
    <row r="29" spans="1:6" x14ac:dyDescent="0.3">
      <c r="A29" s="42" t="s">
        <v>730</v>
      </c>
      <c r="B29" s="43">
        <v>32010301</v>
      </c>
      <c r="C29" s="44" t="s">
        <v>997</v>
      </c>
      <c r="D29" s="45">
        <v>50000000</v>
      </c>
      <c r="E29" s="45">
        <v>38300565</v>
      </c>
      <c r="F29" s="45">
        <v>20000000</v>
      </c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119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hidden="1" x14ac:dyDescent="0.3">
      <c r="A35" s="42" t="s">
        <v>731</v>
      </c>
      <c r="B35" s="43">
        <v>32010405</v>
      </c>
      <c r="C35" s="44" t="s">
        <v>120</v>
      </c>
      <c r="D35" s="45"/>
      <c r="E35" s="45"/>
      <c r="F35" s="45"/>
    </row>
    <row r="36" spans="1:6" hidden="1" x14ac:dyDescent="0.3">
      <c r="A36" s="42" t="s">
        <v>732</v>
      </c>
      <c r="B36" s="43">
        <v>32010406</v>
      </c>
      <c r="C36" s="44" t="s">
        <v>121</v>
      </c>
      <c r="D36" s="45"/>
      <c r="E36" s="45"/>
      <c r="F36" s="45"/>
    </row>
    <row r="37" spans="1:6" hidden="1" x14ac:dyDescent="0.3">
      <c r="A37" s="42" t="s">
        <v>733</v>
      </c>
      <c r="B37" s="43">
        <v>32010407</v>
      </c>
      <c r="C37" s="44" t="s">
        <v>122</v>
      </c>
      <c r="D37" s="45"/>
      <c r="E37" s="45"/>
      <c r="F37" s="45"/>
    </row>
    <row r="38" spans="1:6" hidden="1" x14ac:dyDescent="0.3">
      <c r="A38" s="42" t="s">
        <v>734</v>
      </c>
      <c r="B38" s="43">
        <v>32010408</v>
      </c>
      <c r="C38" s="44" t="s">
        <v>123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124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hidden="1" x14ac:dyDescent="0.3">
      <c r="A41" s="42" t="s">
        <v>735</v>
      </c>
      <c r="B41" s="43">
        <v>32010501</v>
      </c>
      <c r="C41" s="44" t="s">
        <v>125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126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hidden="1" x14ac:dyDescent="0.3">
      <c r="A50" s="42" t="s">
        <v>736</v>
      </c>
      <c r="B50" s="43">
        <v>32010601</v>
      </c>
      <c r="C50" s="44" t="s">
        <v>127</v>
      </c>
      <c r="D50" s="45"/>
      <c r="E50" s="45"/>
      <c r="F50" s="45"/>
    </row>
    <row r="51" spans="1:6" hidden="1" x14ac:dyDescent="0.3">
      <c r="A51" s="42" t="s">
        <v>727</v>
      </c>
      <c r="B51" s="43">
        <v>32010602</v>
      </c>
      <c r="C51" s="44" t="s">
        <v>128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129</v>
      </c>
      <c r="D56" s="11">
        <f>SUM(D57:D67)</f>
        <v>1000000</v>
      </c>
      <c r="E56" s="11">
        <f>SUM(E57:E67)</f>
        <v>0</v>
      </c>
      <c r="F56" s="11">
        <f>SUM(F57:F67)</f>
        <v>1000000</v>
      </c>
    </row>
    <row r="57" spans="1:6" hidden="1" x14ac:dyDescent="0.3">
      <c r="A57" s="42" t="s">
        <v>737</v>
      </c>
      <c r="B57" s="43">
        <v>32010903</v>
      </c>
      <c r="C57" s="44" t="s">
        <v>130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x14ac:dyDescent="0.3">
      <c r="A59" s="42" t="s">
        <v>738</v>
      </c>
      <c r="B59" s="43">
        <v>32010904</v>
      </c>
      <c r="C59" s="44" t="s">
        <v>131</v>
      </c>
      <c r="D59" s="45">
        <v>1000000</v>
      </c>
      <c r="E59" s="45"/>
      <c r="F59" s="45">
        <v>1000000</v>
      </c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739</v>
      </c>
      <c r="B61" s="43">
        <v>32010935</v>
      </c>
      <c r="C61" s="44" t="s">
        <v>132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740</v>
      </c>
      <c r="B65" s="43">
        <v>32010936</v>
      </c>
      <c r="C65" s="44" t="s">
        <v>133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145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hidden="1" x14ac:dyDescent="0.3">
      <c r="A69" s="42" t="s">
        <v>741</v>
      </c>
      <c r="B69" s="43">
        <v>32020101</v>
      </c>
      <c r="C69" s="44" t="s">
        <v>134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742</v>
      </c>
      <c r="B71" s="43">
        <v>32020102</v>
      </c>
      <c r="C71" s="44" t="s">
        <v>135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743</v>
      </c>
      <c r="B73" s="43">
        <v>32020104</v>
      </c>
      <c r="C73" s="44" t="s">
        <v>136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137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3">
      <c r="A76" s="42" t="s">
        <v>744</v>
      </c>
      <c r="B76" s="43">
        <v>32030101</v>
      </c>
      <c r="C76" s="44" t="s">
        <v>138</v>
      </c>
      <c r="D76" s="45"/>
      <c r="E76" s="45"/>
      <c r="F76" s="45"/>
    </row>
    <row r="77" spans="1:6" hidden="1" x14ac:dyDescent="0.3">
      <c r="A77" s="42" t="s">
        <v>745</v>
      </c>
      <c r="B77" s="43">
        <v>32030109</v>
      </c>
      <c r="C77" s="44" t="s">
        <v>139</v>
      </c>
      <c r="D77" s="45"/>
      <c r="E77" s="45"/>
      <c r="F77" s="45"/>
    </row>
    <row r="78" spans="1:6" hidden="1" x14ac:dyDescent="0.3">
      <c r="A78" s="42" t="s">
        <v>729</v>
      </c>
      <c r="B78" s="43">
        <v>32030110</v>
      </c>
      <c r="C78" s="44" t="s">
        <v>140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141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728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cwqvb0p5srMjTLcttOF2N2Av+spR3zj2oq/Sf06pMEAqLRPOQiMx+u7BGqH30BmGvJVeL8w8UNRP7UpNUIVlxA==" saltValue="hwBM161ZotZUmELkjYm3J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68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topLeftCell="B1" zoomScale="90" zoomScaleNormal="100" zoomScaleSheetLayoutView="90" workbookViewId="0">
      <selection activeCell="D37" sqref="D37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829</v>
      </c>
      <c r="B3" s="74"/>
      <c r="C3" s="74"/>
      <c r="D3" s="74"/>
      <c r="E3" s="74"/>
    </row>
    <row r="4" spans="1:5" x14ac:dyDescent="0.3">
      <c r="A4" s="73" t="s">
        <v>759</v>
      </c>
      <c r="B4" s="73"/>
      <c r="C4" s="73"/>
      <c r="D4" s="73"/>
      <c r="E4" s="73"/>
    </row>
    <row r="6" spans="1:5" ht="51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43612558</v>
      </c>
      <c r="D7" s="12">
        <f>D8+D13+D20</f>
        <v>33216102</v>
      </c>
      <c r="E7" s="12">
        <f>E8+E13+E20</f>
        <v>32073561</v>
      </c>
    </row>
    <row r="8" spans="1:5" s="1" customFormat="1" x14ac:dyDescent="0.3">
      <c r="A8" s="3">
        <v>2101</v>
      </c>
      <c r="B8" s="3" t="s">
        <v>5</v>
      </c>
      <c r="C8" s="12">
        <f>C9</f>
        <v>43612558</v>
      </c>
      <c r="D8" s="12">
        <f>D9</f>
        <v>33216102</v>
      </c>
      <c r="E8" s="12">
        <f>E9</f>
        <v>32073561</v>
      </c>
    </row>
    <row r="9" spans="1:5" s="1" customFormat="1" x14ac:dyDescent="0.3">
      <c r="A9" s="3">
        <v>210101</v>
      </c>
      <c r="B9" s="3" t="s">
        <v>6</v>
      </c>
      <c r="C9" s="12">
        <f>SUM(C10:C12)</f>
        <v>43612558</v>
      </c>
      <c r="D9" s="12">
        <f>SUM(D10:D12)</f>
        <v>33216102</v>
      </c>
      <c r="E9" s="12">
        <f>SUM(E10:E12)</f>
        <v>32073561</v>
      </c>
    </row>
    <row r="10" spans="1:5" x14ac:dyDescent="0.3">
      <c r="A10" s="59">
        <v>21010101</v>
      </c>
      <c r="B10" s="48" t="s">
        <v>5</v>
      </c>
      <c r="C10" s="41">
        <v>43612558</v>
      </c>
      <c r="D10" s="41">
        <v>33216102</v>
      </c>
      <c r="E10" s="41">
        <v>32073561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h35nIKz/92AOuAQUI7KYyA5IPrpjuL5dsXjdSYvBm5HeCjHBY/sUvU7L4NmpygS1LzCWTqwwgzKta6RALFuCw==" saltValue="a2qg+kewYuN+JKqT/53m8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tabSelected="1" view="pageBreakPreview" topLeftCell="A7" zoomScale="90" zoomScaleNormal="100" zoomScaleSheetLayoutView="90" workbookViewId="0">
      <selection activeCell="D16" sqref="D16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830</v>
      </c>
      <c r="B4" s="74"/>
      <c r="C4" s="74"/>
      <c r="D4" s="74"/>
      <c r="E4" s="74"/>
    </row>
    <row r="5" spans="1:5" x14ac:dyDescent="0.3">
      <c r="A5" s="73" t="s">
        <v>340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13277320</v>
      </c>
      <c r="D7" s="12">
        <f>D8+D84+D88+D93</f>
        <v>7968000</v>
      </c>
      <c r="E7" s="12">
        <f>E8+E84+E88+E93</f>
        <v>8700000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13277320</v>
      </c>
      <c r="D8" s="12">
        <f>D9+D14+D22+D36+D45+D48+D54+D63+D67+D70</f>
        <v>7968000</v>
      </c>
      <c r="E8" s="12">
        <f>E9+E14+E22+E36+E45+E48+E54+E63+E67+E70</f>
        <v>8700000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5500000</v>
      </c>
      <c r="D9" s="12">
        <f>SUM(D10:D13)</f>
        <v>3418000</v>
      </c>
      <c r="E9" s="12">
        <f>SUM(E10:E13)</f>
        <v>3500000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5500000</v>
      </c>
      <c r="D11" s="41">
        <v>3418000</v>
      </c>
      <c r="E11" s="41">
        <v>3500000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>SUM(D23:D35)</f>
        <v>0</v>
      </c>
      <c r="E22" s="12">
        <f>SUM(E23:E35)</f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1500000</v>
      </c>
      <c r="D36" s="12">
        <f>SUM(D37:D44)</f>
        <v>900000</v>
      </c>
      <c r="E36" s="12">
        <f>SUM(E37:E44)</f>
        <v>1000000</v>
      </c>
    </row>
    <row r="37" spans="1:5" x14ac:dyDescent="0.3">
      <c r="A37" s="43">
        <v>22020401</v>
      </c>
      <c r="B37" s="44" t="s">
        <v>50</v>
      </c>
      <c r="C37" s="41">
        <v>1500000</v>
      </c>
      <c r="D37" s="41">
        <v>900000</v>
      </c>
      <c r="E37" s="41">
        <v>1000000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1200000</v>
      </c>
      <c r="D63" s="12">
        <f>SUM(D64:D66)</f>
        <v>1200000</v>
      </c>
      <c r="E63" s="12">
        <f>SUM(E64:E66)</f>
        <v>1200000</v>
      </c>
    </row>
    <row r="64" spans="1:5" x14ac:dyDescent="0.3">
      <c r="A64" s="43">
        <v>22020801</v>
      </c>
      <c r="B64" s="44" t="s">
        <v>77</v>
      </c>
      <c r="C64" s="41">
        <v>1200000</v>
      </c>
      <c r="D64" s="41">
        <v>1200000</v>
      </c>
      <c r="E64" s="41">
        <v>1200000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5077320</v>
      </c>
      <c r="D70" s="12">
        <f>SUM(D71:D83)</f>
        <v>2450000</v>
      </c>
      <c r="E70" s="12">
        <f>SUM(E71:E83)</f>
        <v>3000000</v>
      </c>
    </row>
    <row r="71" spans="1:5" x14ac:dyDescent="0.3">
      <c r="A71" s="43">
        <v>22021001</v>
      </c>
      <c r="B71" s="44" t="s">
        <v>84</v>
      </c>
      <c r="C71" s="41">
        <v>5077320</v>
      </c>
      <c r="D71" s="41">
        <v>2450000</v>
      </c>
      <c r="E71" s="41">
        <v>3000000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agdOomzxZOE/Ar1RI2kNRApPYB8QYinoYgi6mg60mYRENERAfWSt0Vimz4jqy1KtS3xWmzLCxmtAWu7hJa3KA==" saltValue="KlbHlxWC64tjdUupxmXy6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2026-07-11T14:02:10Z</cp:lastPrinted>
  <dcterms:created xsi:type="dcterms:W3CDTF">2025-11-07T19:59:01Z</dcterms:created>
  <dcterms:modified xsi:type="dcterms:W3CDTF">2026-07-11T14:02:37Z</dcterms:modified>
</cp:coreProperties>
</file>