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19416" windowHeight="10296" firstSheet="22" activeTab="25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44525" calcMode="manual"/>
</workbook>
</file>

<file path=xl/calcChain.xml><?xml version="1.0" encoding="utf-8"?>
<calcChain xmlns="http://schemas.openxmlformats.org/spreadsheetml/2006/main">
  <c r="E7" i="8" l="1"/>
  <c r="E96" i="22" l="1"/>
  <c r="D96" i="22"/>
  <c r="C96" i="22"/>
  <c r="E94" i="22"/>
  <c r="E93" i="22" s="1"/>
  <c r="D94" i="22"/>
  <c r="D93" i="22" s="1"/>
  <c r="C94" i="22"/>
  <c r="E89" i="22"/>
  <c r="E88" i="22" s="1"/>
  <c r="D89" i="22"/>
  <c r="D88" i="22" s="1"/>
  <c r="C89" i="22"/>
  <c r="C88" i="22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E20" i="21"/>
  <c r="D20" i="21"/>
  <c r="C20" i="21"/>
  <c r="E18" i="21"/>
  <c r="D18" i="21"/>
  <c r="C18" i="21"/>
  <c r="E14" i="21"/>
  <c r="E13" i="21" s="1"/>
  <c r="D14" i="21"/>
  <c r="C14" i="21"/>
  <c r="D13" i="21"/>
  <c r="C13" i="21"/>
  <c r="E9" i="21"/>
  <c r="E8" i="21" s="1"/>
  <c r="D9" i="21"/>
  <c r="C9" i="21"/>
  <c r="C8" i="21" s="1"/>
  <c r="D8" i="21"/>
  <c r="D7" i="21" s="1"/>
  <c r="F85" i="40"/>
  <c r="E85" i="40"/>
  <c r="D85" i="40"/>
  <c r="F79" i="40"/>
  <c r="E79" i="40"/>
  <c r="D79" i="40"/>
  <c r="F72" i="40"/>
  <c r="E72" i="40"/>
  <c r="D72" i="40"/>
  <c r="F60" i="40"/>
  <c r="E60" i="40"/>
  <c r="D60" i="40"/>
  <c r="F53" i="40"/>
  <c r="E53" i="40"/>
  <c r="D53" i="40"/>
  <c r="F44" i="40"/>
  <c r="E44" i="40"/>
  <c r="D44" i="40"/>
  <c r="F38" i="40"/>
  <c r="E38" i="40"/>
  <c r="D38" i="40"/>
  <c r="F32" i="40"/>
  <c r="E32" i="40"/>
  <c r="D32" i="40"/>
  <c r="F17" i="40"/>
  <c r="E17" i="40"/>
  <c r="D17" i="40"/>
  <c r="F7" i="40"/>
  <c r="E7" i="40"/>
  <c r="D7" i="40"/>
  <c r="E96" i="39"/>
  <c r="D96" i="39"/>
  <c r="C96" i="39"/>
  <c r="E94" i="39"/>
  <c r="E93" i="39" s="1"/>
  <c r="D94" i="39"/>
  <c r="C94" i="39"/>
  <c r="E89" i="39"/>
  <c r="E88" i="39" s="1"/>
  <c r="D89" i="39"/>
  <c r="D88" i="39" s="1"/>
  <c r="C89" i="39"/>
  <c r="C88" i="39"/>
  <c r="E85" i="39"/>
  <c r="E84" i="39" s="1"/>
  <c r="D85" i="39"/>
  <c r="D84" i="39" s="1"/>
  <c r="C85" i="39"/>
  <c r="C84" i="39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E20" i="38"/>
  <c r="D20" i="38"/>
  <c r="C20" i="38"/>
  <c r="E18" i="38"/>
  <c r="D18" i="38"/>
  <c r="C18" i="38"/>
  <c r="E14" i="38"/>
  <c r="D14" i="38"/>
  <c r="D13" i="38" s="1"/>
  <c r="D7" i="38" s="1"/>
  <c r="C14" i="38"/>
  <c r="E13" i="38"/>
  <c r="C13" i="38"/>
  <c r="E9" i="38"/>
  <c r="E8" i="38" s="1"/>
  <c r="D9" i="38"/>
  <c r="C9" i="38"/>
  <c r="C8" i="38" s="1"/>
  <c r="C7" i="38" s="1"/>
  <c r="D8" i="38"/>
  <c r="F107" i="37"/>
  <c r="E107" i="37"/>
  <c r="D107" i="37"/>
  <c r="F101" i="37"/>
  <c r="E101" i="37"/>
  <c r="D101" i="37"/>
  <c r="F94" i="37"/>
  <c r="E94" i="37"/>
  <c r="D94" i="37"/>
  <c r="F78" i="37"/>
  <c r="E78" i="37"/>
  <c r="D78" i="37"/>
  <c r="F71" i="37"/>
  <c r="E71" i="37"/>
  <c r="D71" i="37"/>
  <c r="F62" i="37"/>
  <c r="E62" i="37"/>
  <c r="D62" i="37"/>
  <c r="F49" i="37"/>
  <c r="E49" i="37"/>
  <c r="D49" i="37"/>
  <c r="F43" i="37"/>
  <c r="E43" i="37"/>
  <c r="D43" i="37"/>
  <c r="F32" i="37"/>
  <c r="E32" i="37"/>
  <c r="D32" i="37"/>
  <c r="F7" i="37"/>
  <c r="E7" i="37"/>
  <c r="D7" i="37"/>
  <c r="E106" i="36"/>
  <c r="D106" i="36"/>
  <c r="C106" i="36"/>
  <c r="E104" i="36"/>
  <c r="D104" i="36"/>
  <c r="C104" i="36"/>
  <c r="E99" i="36"/>
  <c r="E98" i="36" s="1"/>
  <c r="D99" i="36"/>
  <c r="D98" i="36" s="1"/>
  <c r="C99" i="36"/>
  <c r="C98" i="36" s="1"/>
  <c r="E90" i="36"/>
  <c r="E89" i="36" s="1"/>
  <c r="D90" i="36"/>
  <c r="D89" i="36" s="1"/>
  <c r="C90" i="36"/>
  <c r="C89" i="36" s="1"/>
  <c r="E75" i="36"/>
  <c r="D75" i="36"/>
  <c r="C75" i="36"/>
  <c r="E72" i="36"/>
  <c r="D72" i="36"/>
  <c r="C72" i="36"/>
  <c r="E68" i="36"/>
  <c r="D68" i="36"/>
  <c r="C68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E20" i="35"/>
  <c r="D20" i="35"/>
  <c r="C20" i="35"/>
  <c r="E18" i="35"/>
  <c r="D18" i="35"/>
  <c r="C18" i="35"/>
  <c r="E14" i="35"/>
  <c r="D14" i="35"/>
  <c r="C14" i="35"/>
  <c r="E9" i="35"/>
  <c r="D9" i="35"/>
  <c r="C9" i="35"/>
  <c r="C8" i="35" s="1"/>
  <c r="F95" i="34"/>
  <c r="E95" i="34"/>
  <c r="D95" i="34"/>
  <c r="F89" i="34"/>
  <c r="E89" i="34"/>
  <c r="D89" i="34"/>
  <c r="F82" i="34"/>
  <c r="E82" i="34"/>
  <c r="D82" i="34"/>
  <c r="F70" i="34"/>
  <c r="E70" i="34"/>
  <c r="D70" i="34"/>
  <c r="F63" i="34"/>
  <c r="E63" i="34"/>
  <c r="D63" i="34"/>
  <c r="F54" i="34"/>
  <c r="E54" i="34"/>
  <c r="D54" i="34"/>
  <c r="F48" i="34"/>
  <c r="E48" i="34"/>
  <c r="D48" i="34"/>
  <c r="F42" i="34"/>
  <c r="E42" i="34"/>
  <c r="D42" i="34"/>
  <c r="F31" i="34"/>
  <c r="E31" i="34"/>
  <c r="D31" i="34"/>
  <c r="F7" i="34"/>
  <c r="E7" i="34"/>
  <c r="D7" i="34"/>
  <c r="E96" i="33"/>
  <c r="D96" i="33"/>
  <c r="C96" i="33"/>
  <c r="E94" i="33"/>
  <c r="D94" i="33"/>
  <c r="D93" i="33" s="1"/>
  <c r="C94" i="33"/>
  <c r="E93" i="33"/>
  <c r="C93" i="33"/>
  <c r="E89" i="33"/>
  <c r="E88" i="33" s="1"/>
  <c r="D89" i="33"/>
  <c r="D88" i="33" s="1"/>
  <c r="C89" i="33"/>
  <c r="C88" i="33"/>
  <c r="E85" i="33"/>
  <c r="E84" i="33" s="1"/>
  <c r="D85" i="33"/>
  <c r="C85" i="33"/>
  <c r="C84" i="33" s="1"/>
  <c r="D84" i="33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E8" i="33" s="1"/>
  <c r="D9" i="33"/>
  <c r="C9" i="33"/>
  <c r="E21" i="32"/>
  <c r="D21" i="32"/>
  <c r="C21" i="32"/>
  <c r="E19" i="32"/>
  <c r="D19" i="32"/>
  <c r="C19" i="32"/>
  <c r="E15" i="32"/>
  <c r="D15" i="32"/>
  <c r="C15" i="32"/>
  <c r="C14" i="32" s="1"/>
  <c r="E14" i="32"/>
  <c r="D14" i="32"/>
  <c r="E9" i="32"/>
  <c r="E8" i="32" s="1"/>
  <c r="E7" i="32" s="1"/>
  <c r="D9" i="32"/>
  <c r="D8" i="32" s="1"/>
  <c r="C9" i="32"/>
  <c r="C8" i="32"/>
  <c r="F98" i="31"/>
  <c r="E98" i="31"/>
  <c r="D98" i="31"/>
  <c r="F92" i="31"/>
  <c r="E92" i="31"/>
  <c r="D92" i="31"/>
  <c r="F85" i="31"/>
  <c r="E85" i="31"/>
  <c r="D85" i="31"/>
  <c r="F73" i="31"/>
  <c r="E73" i="31"/>
  <c r="D73" i="31"/>
  <c r="F66" i="31"/>
  <c r="E66" i="31"/>
  <c r="D66" i="31"/>
  <c r="F57" i="31"/>
  <c r="E57" i="31"/>
  <c r="D57" i="31"/>
  <c r="F51" i="31"/>
  <c r="E51" i="31"/>
  <c r="D51" i="31"/>
  <c r="F45" i="31"/>
  <c r="E45" i="31"/>
  <c r="D45" i="31"/>
  <c r="F17" i="31"/>
  <c r="E17" i="31"/>
  <c r="D17" i="31"/>
  <c r="F7" i="31"/>
  <c r="E7" i="31"/>
  <c r="D7" i="31"/>
  <c r="E96" i="30"/>
  <c r="D96" i="30"/>
  <c r="C96" i="30"/>
  <c r="E94" i="30"/>
  <c r="E93" i="30" s="1"/>
  <c r="D94" i="30"/>
  <c r="C94" i="30"/>
  <c r="D93" i="30"/>
  <c r="C93" i="30"/>
  <c r="E89" i="30"/>
  <c r="E88" i="30" s="1"/>
  <c r="D89" i="30"/>
  <c r="C89" i="30"/>
  <c r="D88" i="30"/>
  <c r="C88" i="30"/>
  <c r="E85" i="30"/>
  <c r="D85" i="30"/>
  <c r="D84" i="30" s="1"/>
  <c r="C85" i="30"/>
  <c r="E84" i="30"/>
  <c r="C84" i="30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E8" i="30" s="1"/>
  <c r="D9" i="30"/>
  <c r="C9" i="30"/>
  <c r="E20" i="29"/>
  <c r="D20" i="29"/>
  <c r="C20" i="29"/>
  <c r="E18" i="29"/>
  <c r="D18" i="29"/>
  <c r="C18" i="29"/>
  <c r="E14" i="29"/>
  <c r="D14" i="29"/>
  <c r="C14" i="29"/>
  <c r="E13" i="29"/>
  <c r="D13" i="29"/>
  <c r="C13" i="29"/>
  <c r="E9" i="29"/>
  <c r="E8" i="29" s="1"/>
  <c r="E7" i="29" s="1"/>
  <c r="D9" i="29"/>
  <c r="D8" i="29" s="1"/>
  <c r="D7" i="29" s="1"/>
  <c r="C9" i="29"/>
  <c r="C8" i="29"/>
  <c r="F85" i="28"/>
  <c r="E85" i="28"/>
  <c r="D85" i="28"/>
  <c r="F79" i="28"/>
  <c r="E79" i="28"/>
  <c r="D79" i="28"/>
  <c r="F72" i="28"/>
  <c r="E72" i="28"/>
  <c r="D72" i="28"/>
  <c r="F60" i="28"/>
  <c r="E60" i="28"/>
  <c r="D60" i="28"/>
  <c r="F53" i="28"/>
  <c r="E53" i="28"/>
  <c r="D53" i="28"/>
  <c r="F44" i="28"/>
  <c r="E44" i="28"/>
  <c r="D44" i="28"/>
  <c r="F38" i="28"/>
  <c r="E38" i="28"/>
  <c r="D38" i="28"/>
  <c r="F33" i="28"/>
  <c r="E33" i="28"/>
  <c r="D33" i="28"/>
  <c r="F14" i="28"/>
  <c r="F12" i="28" s="1"/>
  <c r="E14" i="28"/>
  <c r="E12" i="28" s="1"/>
  <c r="D14" i="28"/>
  <c r="D12" i="28"/>
  <c r="F8" i="28"/>
  <c r="E8" i="28"/>
  <c r="D8" i="28"/>
  <c r="E97" i="27"/>
  <c r="D97" i="27"/>
  <c r="C97" i="27"/>
  <c r="E95" i="27"/>
  <c r="D95" i="27"/>
  <c r="D94" i="27" s="1"/>
  <c r="C95" i="27"/>
  <c r="E94" i="27"/>
  <c r="C94" i="27"/>
  <c r="E90" i="27"/>
  <c r="E89" i="27" s="1"/>
  <c r="D90" i="27"/>
  <c r="C90" i="27"/>
  <c r="C89" i="27" s="1"/>
  <c r="D89" i="27"/>
  <c r="E87" i="27"/>
  <c r="E86" i="27" s="1"/>
  <c r="E85" i="27" s="1"/>
  <c r="D87" i="27"/>
  <c r="D86" i="27" s="1"/>
  <c r="D85" i="27" s="1"/>
  <c r="C87" i="27"/>
  <c r="C86" i="27" s="1"/>
  <c r="C85" i="27" s="1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C8" i="27" s="1"/>
  <c r="E27" i="26"/>
  <c r="D27" i="26"/>
  <c r="C27" i="26"/>
  <c r="C23" i="6" s="1"/>
  <c r="E22" i="26"/>
  <c r="E22" i="6" s="1"/>
  <c r="D22" i="26"/>
  <c r="D20" i="26" s="1"/>
  <c r="C22" i="26"/>
  <c r="C22" i="6" s="1"/>
  <c r="E18" i="26"/>
  <c r="D18" i="26"/>
  <c r="C18" i="26"/>
  <c r="E14" i="26"/>
  <c r="E13" i="26" s="1"/>
  <c r="D14" i="26"/>
  <c r="C14" i="26"/>
  <c r="D13" i="26"/>
  <c r="C13" i="26"/>
  <c r="E9" i="26"/>
  <c r="E8" i="26" s="1"/>
  <c r="D9" i="26"/>
  <c r="D8" i="26" s="1"/>
  <c r="C9" i="26"/>
  <c r="C8" i="26" s="1"/>
  <c r="F88" i="25"/>
  <c r="E88" i="25"/>
  <c r="D88" i="25"/>
  <c r="F82" i="25"/>
  <c r="E82" i="25"/>
  <c r="D82" i="25"/>
  <c r="F68" i="25"/>
  <c r="E68" i="25"/>
  <c r="D68" i="25"/>
  <c r="F56" i="25"/>
  <c r="E56" i="25"/>
  <c r="D56" i="25"/>
  <c r="F49" i="25"/>
  <c r="E49" i="25"/>
  <c r="D49" i="25"/>
  <c r="F40" i="25"/>
  <c r="E40" i="25"/>
  <c r="D40" i="25"/>
  <c r="F34" i="25"/>
  <c r="E34" i="25"/>
  <c r="D34" i="25"/>
  <c r="F28" i="25"/>
  <c r="E28" i="25"/>
  <c r="D28" i="25"/>
  <c r="F17" i="25"/>
  <c r="E17" i="25"/>
  <c r="D17" i="25"/>
  <c r="F7" i="25"/>
  <c r="E7" i="25"/>
  <c r="D7" i="25"/>
  <c r="E96" i="24"/>
  <c r="D96" i="24"/>
  <c r="C96" i="24"/>
  <c r="E94" i="24"/>
  <c r="D94" i="24"/>
  <c r="D93" i="24" s="1"/>
  <c r="C94" i="24"/>
  <c r="C93" i="24" s="1"/>
  <c r="E93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8" i="24" s="1"/>
  <c r="E20" i="23"/>
  <c r="D20" i="23"/>
  <c r="C20" i="23"/>
  <c r="E18" i="23"/>
  <c r="D18" i="23"/>
  <c r="C18" i="23"/>
  <c r="E14" i="23"/>
  <c r="D14" i="23"/>
  <c r="C14" i="23"/>
  <c r="C13" i="23" s="1"/>
  <c r="E13" i="23"/>
  <c r="E7" i="23" s="1"/>
  <c r="D13" i="23"/>
  <c r="E9" i="23"/>
  <c r="D9" i="23"/>
  <c r="D8" i="23" s="1"/>
  <c r="D7" i="23" s="1"/>
  <c r="C9" i="23"/>
  <c r="C8" i="23" s="1"/>
  <c r="C7" i="23" s="1"/>
  <c r="E8" i="23"/>
  <c r="F116" i="3"/>
  <c r="E116" i="3"/>
  <c r="D116" i="3"/>
  <c r="F110" i="3"/>
  <c r="E110" i="3"/>
  <c r="D110" i="3"/>
  <c r="F95" i="3"/>
  <c r="E95" i="3"/>
  <c r="D95" i="3"/>
  <c r="F83" i="3"/>
  <c r="E83" i="3"/>
  <c r="D83" i="3"/>
  <c r="F76" i="3"/>
  <c r="E10" i="13" s="1"/>
  <c r="E147" i="6" s="1"/>
  <c r="E76" i="3"/>
  <c r="D76" i="3"/>
  <c r="F67" i="3"/>
  <c r="E67" i="3"/>
  <c r="D67" i="3"/>
  <c r="F55" i="3"/>
  <c r="E55" i="3"/>
  <c r="D55" i="3"/>
  <c r="F49" i="3"/>
  <c r="E49" i="3"/>
  <c r="D49" i="3"/>
  <c r="F38" i="3"/>
  <c r="E38" i="3"/>
  <c r="D38" i="3"/>
  <c r="F7" i="3"/>
  <c r="E7" i="3"/>
  <c r="E6" i="3" s="1"/>
  <c r="D8" i="14" s="1"/>
  <c r="D7" i="3"/>
  <c r="E98" i="16"/>
  <c r="D98" i="16"/>
  <c r="C98" i="16"/>
  <c r="E96" i="16"/>
  <c r="D96" i="16"/>
  <c r="D95" i="16" s="1"/>
  <c r="C96" i="16"/>
  <c r="E95" i="16"/>
  <c r="E91" i="16"/>
  <c r="E90" i="16" s="1"/>
  <c r="D91" i="16"/>
  <c r="D90" i="16" s="1"/>
  <c r="C91" i="16"/>
  <c r="C90" i="16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C8" i="16" s="1"/>
  <c r="E22" i="16"/>
  <c r="D22" i="16"/>
  <c r="C22" i="16"/>
  <c r="E14" i="16"/>
  <c r="D14" i="16"/>
  <c r="C14" i="16"/>
  <c r="E9" i="16"/>
  <c r="D9" i="16"/>
  <c r="C9" i="16"/>
  <c r="E20" i="15"/>
  <c r="D20" i="15"/>
  <c r="C20" i="15"/>
  <c r="E18" i="15"/>
  <c r="D18" i="15"/>
  <c r="C18" i="15"/>
  <c r="E14" i="15"/>
  <c r="D14" i="15"/>
  <c r="D13" i="15" s="1"/>
  <c r="C14" i="15"/>
  <c r="E13" i="15"/>
  <c r="E9" i="15"/>
  <c r="E8" i="15" s="1"/>
  <c r="D9" i="15"/>
  <c r="D8" i="15" s="1"/>
  <c r="C9" i="15"/>
  <c r="C8" i="15"/>
  <c r="E96" i="20"/>
  <c r="D96" i="20"/>
  <c r="C96" i="20"/>
  <c r="E94" i="20"/>
  <c r="E93" i="20" s="1"/>
  <c r="D94" i="20"/>
  <c r="C94" i="20"/>
  <c r="C93" i="20" s="1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E20" i="19"/>
  <c r="D20" i="19"/>
  <c r="C20" i="19"/>
  <c r="E18" i="19"/>
  <c r="D18" i="19"/>
  <c r="C18" i="19"/>
  <c r="E14" i="19"/>
  <c r="E13" i="19" s="1"/>
  <c r="D14" i="19"/>
  <c r="D13" i="19" s="1"/>
  <c r="C14" i="19"/>
  <c r="C13" i="19"/>
  <c r="E9" i="19"/>
  <c r="D9" i="19"/>
  <c r="D8" i="19" s="1"/>
  <c r="C9" i="19"/>
  <c r="C8" i="19" s="1"/>
  <c r="E8" i="19"/>
  <c r="E7" i="19" s="1"/>
  <c r="E96" i="18"/>
  <c r="D96" i="18"/>
  <c r="C96" i="18"/>
  <c r="E94" i="18"/>
  <c r="E93" i="18" s="1"/>
  <c r="D94" i="18"/>
  <c r="C94" i="18"/>
  <c r="C93" i="18" s="1"/>
  <c r="E89" i="18"/>
  <c r="E88" i="18" s="1"/>
  <c r="D89" i="18"/>
  <c r="D88" i="18" s="1"/>
  <c r="C89" i="18"/>
  <c r="C88" i="18"/>
  <c r="E85" i="18"/>
  <c r="D85" i="18"/>
  <c r="D84" i="18" s="1"/>
  <c r="C85" i="18"/>
  <c r="C84" i="18" s="1"/>
  <c r="E84" i="18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D8" i="18" s="1"/>
  <c r="C9" i="18"/>
  <c r="E20" i="17"/>
  <c r="D20" i="17"/>
  <c r="C20" i="17"/>
  <c r="E18" i="17"/>
  <c r="D18" i="17"/>
  <c r="C18" i="17"/>
  <c r="E14" i="17"/>
  <c r="D14" i="17"/>
  <c r="D13" i="17" s="1"/>
  <c r="C14" i="17"/>
  <c r="E13" i="17"/>
  <c r="E9" i="17"/>
  <c r="E8" i="17" s="1"/>
  <c r="D9" i="17"/>
  <c r="C9" i="17"/>
  <c r="C8" i="17" s="1"/>
  <c r="D8" i="17"/>
  <c r="E96" i="5"/>
  <c r="D96" i="5"/>
  <c r="C96" i="5"/>
  <c r="E94" i="5"/>
  <c r="D94" i="5"/>
  <c r="C94" i="5"/>
  <c r="C93" i="5"/>
  <c r="E89" i="5"/>
  <c r="D89" i="5"/>
  <c r="D88" i="5" s="1"/>
  <c r="C89" i="5"/>
  <c r="C88" i="5" s="1"/>
  <c r="E88" i="5"/>
  <c r="E85" i="5"/>
  <c r="E84" i="5" s="1"/>
  <c r="D85" i="5"/>
  <c r="D84" i="5" s="1"/>
  <c r="C85" i="5"/>
  <c r="C84" i="5" s="1"/>
  <c r="E70" i="5"/>
  <c r="D70" i="5"/>
  <c r="C70" i="5"/>
  <c r="E67" i="5"/>
  <c r="D67" i="5"/>
  <c r="C67" i="5"/>
  <c r="E63" i="5"/>
  <c r="D63" i="5"/>
  <c r="C63" i="5"/>
  <c r="E54" i="5"/>
  <c r="D54" i="5"/>
  <c r="C54" i="5"/>
  <c r="E48" i="5"/>
  <c r="D48" i="5"/>
  <c r="C48" i="5"/>
  <c r="E45" i="5"/>
  <c r="D45" i="5"/>
  <c r="C45" i="5"/>
  <c r="E36" i="5"/>
  <c r="D36" i="5"/>
  <c r="C36" i="5"/>
  <c r="E22" i="5"/>
  <c r="D22" i="5"/>
  <c r="C22" i="5"/>
  <c r="E14" i="5"/>
  <c r="D14" i="5"/>
  <c r="C14" i="5"/>
  <c r="E9" i="5"/>
  <c r="D9" i="5"/>
  <c r="C9" i="5"/>
  <c r="E20" i="4"/>
  <c r="D20" i="4"/>
  <c r="C20" i="4"/>
  <c r="E18" i="4"/>
  <c r="E9" i="12" s="1"/>
  <c r="D18" i="4"/>
  <c r="C18" i="4"/>
  <c r="E14" i="4"/>
  <c r="D14" i="4"/>
  <c r="D13" i="4" s="1"/>
  <c r="C14" i="4"/>
  <c r="C13" i="4"/>
  <c r="E9" i="4"/>
  <c r="E8" i="4" s="1"/>
  <c r="D9" i="4"/>
  <c r="D8" i="4" s="1"/>
  <c r="C9" i="4"/>
  <c r="C8" i="4" s="1"/>
  <c r="C11" i="13"/>
  <c r="C151" i="6" s="1"/>
  <c r="C17" i="12"/>
  <c r="E8" i="10"/>
  <c r="G8" i="10" s="1"/>
  <c r="E7" i="10"/>
  <c r="G7" i="10" s="1"/>
  <c r="E116" i="6"/>
  <c r="E115" i="6" s="1"/>
  <c r="D116" i="6"/>
  <c r="D115" i="6" s="1"/>
  <c r="C116" i="6"/>
  <c r="C115" i="6" s="1"/>
  <c r="E114" i="6"/>
  <c r="D114" i="6"/>
  <c r="D113" i="6" s="1"/>
  <c r="C114" i="6"/>
  <c r="C113" i="6" s="1"/>
  <c r="E113" i="6"/>
  <c r="E111" i="6"/>
  <c r="D111" i="6"/>
  <c r="C111" i="6"/>
  <c r="E110" i="6"/>
  <c r="D110" i="6"/>
  <c r="C110" i="6"/>
  <c r="E109" i="6"/>
  <c r="D109" i="6"/>
  <c r="C109" i="6"/>
  <c r="E106" i="6"/>
  <c r="D106" i="6"/>
  <c r="C106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7" i="6"/>
  <c r="D87" i="6"/>
  <c r="C87" i="6"/>
  <c r="E86" i="6"/>
  <c r="D86" i="6"/>
  <c r="C86" i="6"/>
  <c r="E84" i="6"/>
  <c r="D84" i="6"/>
  <c r="C84" i="6"/>
  <c r="E83" i="6"/>
  <c r="D83" i="6"/>
  <c r="C83" i="6"/>
  <c r="E82" i="6"/>
  <c r="D82" i="6"/>
  <c r="C82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5" i="6"/>
  <c r="D65" i="6"/>
  <c r="C65" i="6"/>
  <c r="E64" i="6"/>
  <c r="D64" i="6"/>
  <c r="C64" i="6"/>
  <c r="C63" i="6" s="1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1" i="6"/>
  <c r="D31" i="6"/>
  <c r="C31" i="6"/>
  <c r="E30" i="6"/>
  <c r="D30" i="6"/>
  <c r="C30" i="6"/>
  <c r="E29" i="6"/>
  <c r="D29" i="6"/>
  <c r="C29" i="6"/>
  <c r="E28" i="6"/>
  <c r="D28" i="6"/>
  <c r="C28" i="6"/>
  <c r="E23" i="6"/>
  <c r="D23" i="6"/>
  <c r="E21" i="6"/>
  <c r="D21" i="6"/>
  <c r="C21" i="6"/>
  <c r="E19" i="6"/>
  <c r="E18" i="6" s="1"/>
  <c r="D19" i="6"/>
  <c r="C19" i="6"/>
  <c r="D18" i="6"/>
  <c r="C18" i="6"/>
  <c r="E17" i="6"/>
  <c r="D17" i="6"/>
  <c r="C17" i="6"/>
  <c r="E16" i="6"/>
  <c r="D16" i="6"/>
  <c r="C16" i="6"/>
  <c r="E15" i="6"/>
  <c r="E14" i="6" s="1"/>
  <c r="D15" i="6"/>
  <c r="C15" i="6"/>
  <c r="C14" i="6" s="1"/>
  <c r="C13" i="6" s="1"/>
  <c r="E12" i="6"/>
  <c r="D12" i="6"/>
  <c r="C12" i="6"/>
  <c r="E11" i="6"/>
  <c r="D11" i="6"/>
  <c r="C11" i="6"/>
  <c r="E10" i="6"/>
  <c r="D10" i="6"/>
  <c r="C10" i="6"/>
  <c r="C9" i="6" s="1"/>
  <c r="C8" i="6" s="1"/>
  <c r="E128" i="9"/>
  <c r="E11" i="7" s="1"/>
  <c r="E20" i="8" s="1"/>
  <c r="D128" i="9"/>
  <c r="D11" i="7" s="1"/>
  <c r="D20" i="8" s="1"/>
  <c r="C128" i="9"/>
  <c r="E126" i="9"/>
  <c r="E125" i="9" s="1"/>
  <c r="D126" i="9"/>
  <c r="D125" i="9" s="1"/>
  <c r="C126" i="9"/>
  <c r="C125" i="9"/>
  <c r="E123" i="9"/>
  <c r="D123" i="9"/>
  <c r="C123" i="9"/>
  <c r="E120" i="9"/>
  <c r="E119" i="9" s="1"/>
  <c r="D120" i="9"/>
  <c r="C120" i="9"/>
  <c r="E116" i="9"/>
  <c r="D116" i="9"/>
  <c r="C116" i="9"/>
  <c r="E113" i="9"/>
  <c r="D113" i="9"/>
  <c r="C113" i="9"/>
  <c r="E111" i="9"/>
  <c r="D111" i="9"/>
  <c r="C111" i="9"/>
  <c r="E109" i="9"/>
  <c r="D109" i="9"/>
  <c r="C109" i="9"/>
  <c r="E105" i="9"/>
  <c r="D105" i="9"/>
  <c r="C105" i="9"/>
  <c r="E95" i="9"/>
  <c r="D95" i="9"/>
  <c r="C95" i="9"/>
  <c r="E81" i="9"/>
  <c r="D81" i="9"/>
  <c r="C81" i="9"/>
  <c r="E79" i="9"/>
  <c r="D79" i="9"/>
  <c r="C79" i="9"/>
  <c r="E53" i="9"/>
  <c r="D53" i="9"/>
  <c r="C53" i="9"/>
  <c r="E24" i="9"/>
  <c r="D24" i="9"/>
  <c r="C24" i="9"/>
  <c r="E18" i="9"/>
  <c r="E17" i="9" s="1"/>
  <c r="D18" i="9"/>
  <c r="C18" i="9"/>
  <c r="C17" i="9" s="1"/>
  <c r="D17" i="9"/>
  <c r="E13" i="9"/>
  <c r="D13" i="9"/>
  <c r="C13" i="9"/>
  <c r="E11" i="9"/>
  <c r="D11" i="9"/>
  <c r="C11" i="9"/>
  <c r="E8" i="9"/>
  <c r="D8" i="9"/>
  <c r="D7" i="9" s="1"/>
  <c r="D6" i="9" s="1"/>
  <c r="C8" i="9"/>
  <c r="C7" i="9" s="1"/>
  <c r="C6" i="9" s="1"/>
  <c r="E32" i="7"/>
  <c r="C32" i="7"/>
  <c r="E17" i="7"/>
  <c r="D17" i="7"/>
  <c r="C17" i="7"/>
  <c r="C11" i="7"/>
  <c r="C20" i="8"/>
  <c r="C7" i="8"/>
  <c r="E6" i="31" l="1"/>
  <c r="D11" i="14" s="1"/>
  <c r="D7" i="4"/>
  <c r="C8" i="5"/>
  <c r="C7" i="5" s="1"/>
  <c r="C9" i="12"/>
  <c r="C12" i="12"/>
  <c r="E8" i="18"/>
  <c r="D7" i="19"/>
  <c r="C8" i="20"/>
  <c r="C7" i="20" s="1"/>
  <c r="C7" i="11" s="1"/>
  <c r="D7" i="15"/>
  <c r="D17" i="12"/>
  <c r="D8" i="30"/>
  <c r="D7" i="30" s="1"/>
  <c r="E7" i="33"/>
  <c r="E12" i="11" s="1"/>
  <c r="C9" i="13"/>
  <c r="C143" i="6" s="1"/>
  <c r="C13" i="13"/>
  <c r="C162" i="6" s="1"/>
  <c r="C161" i="6" s="1"/>
  <c r="C119" i="9"/>
  <c r="C118" i="9" s="1"/>
  <c r="D9" i="6"/>
  <c r="D8" i="6" s="1"/>
  <c r="D14" i="6"/>
  <c r="D13" i="6" s="1"/>
  <c r="D93" i="5"/>
  <c r="C13" i="17"/>
  <c r="C7" i="17" s="1"/>
  <c r="D93" i="18"/>
  <c r="D7" i="18" s="1"/>
  <c r="D6" i="11" s="1"/>
  <c r="D8" i="20"/>
  <c r="D93" i="20"/>
  <c r="E7" i="15"/>
  <c r="C20" i="6"/>
  <c r="C7" i="6" s="1"/>
  <c r="D7" i="28"/>
  <c r="C10" i="14" s="1"/>
  <c r="C7" i="29"/>
  <c r="C7" i="32"/>
  <c r="D8" i="33"/>
  <c r="D7" i="33" s="1"/>
  <c r="D12" i="11" s="1"/>
  <c r="D13" i="13"/>
  <c r="D162" i="6" s="1"/>
  <c r="D161" i="6" s="1"/>
  <c r="D9" i="12"/>
  <c r="C103" i="36"/>
  <c r="D93" i="39"/>
  <c r="C7" i="21"/>
  <c r="E118" i="9"/>
  <c r="E13" i="4"/>
  <c r="D7" i="17"/>
  <c r="C8" i="18"/>
  <c r="D8" i="16"/>
  <c r="D7" i="16" s="1"/>
  <c r="D8" i="24"/>
  <c r="D7" i="24" s="1"/>
  <c r="D10" i="12"/>
  <c r="C8" i="33"/>
  <c r="C7" i="33" s="1"/>
  <c r="C93" i="22"/>
  <c r="C23" i="9"/>
  <c r="D119" i="9"/>
  <c r="D118" i="9" s="1"/>
  <c r="C7" i="4"/>
  <c r="E93" i="5"/>
  <c r="E7" i="17"/>
  <c r="C7" i="19"/>
  <c r="E8" i="20"/>
  <c r="E7" i="20" s="1"/>
  <c r="C13" i="15"/>
  <c r="C7" i="15" s="1"/>
  <c r="C95" i="16"/>
  <c r="C7" i="16" s="1"/>
  <c r="C8" i="11" s="1"/>
  <c r="E8" i="24"/>
  <c r="E7" i="24" s="1"/>
  <c r="E7" i="28"/>
  <c r="D10" i="14" s="1"/>
  <c r="C8" i="30"/>
  <c r="C7" i="30" s="1"/>
  <c r="D7" i="32"/>
  <c r="C10" i="13"/>
  <c r="C147" i="6" s="1"/>
  <c r="C93" i="39"/>
  <c r="D8" i="5"/>
  <c r="E105" i="6"/>
  <c r="F6" i="25"/>
  <c r="E9" i="14" s="1"/>
  <c r="E6" i="25"/>
  <c r="D9" i="14" s="1"/>
  <c r="E23" i="9"/>
  <c r="D23" i="9"/>
  <c r="D16" i="9" s="1"/>
  <c r="E8" i="16"/>
  <c r="E7" i="16" s="1"/>
  <c r="E8" i="11" s="1"/>
  <c r="D8" i="11"/>
  <c r="C14" i="13"/>
  <c r="C171" i="6" s="1"/>
  <c r="D5" i="13"/>
  <c r="D121" i="6" s="1"/>
  <c r="E20" i="6"/>
  <c r="E20" i="26"/>
  <c r="E10" i="12" s="1"/>
  <c r="D7" i="26"/>
  <c r="D22" i="6"/>
  <c r="D20" i="6" s="1"/>
  <c r="E8" i="5"/>
  <c r="E7" i="5" s="1"/>
  <c r="E13" i="6"/>
  <c r="E7" i="4"/>
  <c r="E10" i="7"/>
  <c r="E19" i="8"/>
  <c r="E18" i="8" s="1"/>
  <c r="C19" i="8"/>
  <c r="C18" i="8" s="1"/>
  <c r="C10" i="7"/>
  <c r="C5" i="11"/>
  <c r="D9" i="11"/>
  <c r="D11" i="11"/>
  <c r="C16" i="9"/>
  <c r="E7" i="18"/>
  <c r="E6" i="11" s="1"/>
  <c r="C7" i="24"/>
  <c r="C9" i="11" s="1"/>
  <c r="D7" i="20"/>
  <c r="D7" i="11" s="1"/>
  <c r="E16" i="9"/>
  <c r="C11" i="11"/>
  <c r="C24" i="12"/>
  <c r="D7" i="5"/>
  <c r="D5" i="11" s="1"/>
  <c r="C7" i="18"/>
  <c r="C6" i="11" s="1"/>
  <c r="E9" i="11"/>
  <c r="E7" i="11"/>
  <c r="D9" i="7"/>
  <c r="D10" i="8"/>
  <c r="E7" i="30"/>
  <c r="E11" i="11" s="1"/>
  <c r="D8" i="27"/>
  <c r="D7" i="27" s="1"/>
  <c r="D10" i="11" s="1"/>
  <c r="F6" i="3"/>
  <c r="E8" i="14" s="1"/>
  <c r="E16" i="12"/>
  <c r="E20" i="12"/>
  <c r="D7" i="13"/>
  <c r="D138" i="6" s="1"/>
  <c r="D11" i="13"/>
  <c r="D151" i="6" s="1"/>
  <c r="C8" i="39"/>
  <c r="C7" i="39" s="1"/>
  <c r="D6" i="40"/>
  <c r="C14" i="14" s="1"/>
  <c r="C8" i="22"/>
  <c r="C7" i="22" s="1"/>
  <c r="C15" i="11" s="1"/>
  <c r="C8" i="12"/>
  <c r="C13" i="12"/>
  <c r="E7" i="13"/>
  <c r="E138" i="6" s="1"/>
  <c r="E11" i="13"/>
  <c r="E151" i="6" s="1"/>
  <c r="E6" i="40"/>
  <c r="D14" i="14" s="1"/>
  <c r="D14" i="12"/>
  <c r="D8" i="12"/>
  <c r="C20" i="26"/>
  <c r="C10" i="12" s="1"/>
  <c r="E6" i="34"/>
  <c r="D12" i="14" s="1"/>
  <c r="E13" i="35"/>
  <c r="E13" i="12"/>
  <c r="D103" i="36"/>
  <c r="D24" i="12" s="1"/>
  <c r="D8" i="13"/>
  <c r="D141" i="6" s="1"/>
  <c r="D13" i="12"/>
  <c r="F6" i="40"/>
  <c r="E14" i="14" s="1"/>
  <c r="D6" i="34"/>
  <c r="C12" i="14" s="1"/>
  <c r="C14" i="12"/>
  <c r="E103" i="36"/>
  <c r="E24" i="12" s="1"/>
  <c r="E8" i="13"/>
  <c r="E141" i="6" s="1"/>
  <c r="E12" i="13"/>
  <c r="E157" i="6" s="1"/>
  <c r="E156" i="6" s="1"/>
  <c r="E8" i="27"/>
  <c r="E7" i="27" s="1"/>
  <c r="E14" i="12"/>
  <c r="D9" i="13"/>
  <c r="D143" i="6" s="1"/>
  <c r="C15" i="12"/>
  <c r="C19" i="12"/>
  <c r="C23" i="12"/>
  <c r="E9" i="13"/>
  <c r="E143" i="6" s="1"/>
  <c r="E13" i="13"/>
  <c r="E162" i="6" s="1"/>
  <c r="E161" i="6" s="1"/>
  <c r="D19" i="12"/>
  <c r="E19" i="12"/>
  <c r="E23" i="12"/>
  <c r="D10" i="13"/>
  <c r="D147" i="6" s="1"/>
  <c r="C16" i="12"/>
  <c r="C20" i="12"/>
  <c r="E14" i="13"/>
  <c r="E171" i="6" s="1"/>
  <c r="E7" i="38"/>
  <c r="F6" i="31"/>
  <c r="E11" i="14" s="1"/>
  <c r="D23" i="12"/>
  <c r="E7" i="21"/>
  <c r="E9" i="6"/>
  <c r="E8" i="6" s="1"/>
  <c r="E7" i="6" s="1"/>
  <c r="E19" i="7" s="1"/>
  <c r="E8" i="12"/>
  <c r="D14" i="13"/>
  <c r="D171" i="6" s="1"/>
  <c r="D7" i="12"/>
  <c r="D16" i="12"/>
  <c r="D20" i="12"/>
  <c r="C7" i="13"/>
  <c r="C138" i="6" s="1"/>
  <c r="D25" i="7"/>
  <c r="D6" i="31"/>
  <c r="C11" i="14" s="1"/>
  <c r="C8" i="13"/>
  <c r="C141" i="6" s="1"/>
  <c r="D6" i="25"/>
  <c r="C9" i="14" s="1"/>
  <c r="D6" i="3"/>
  <c r="C8" i="14" s="1"/>
  <c r="D24" i="7"/>
  <c r="C12" i="13"/>
  <c r="C157" i="6" s="1"/>
  <c r="C156" i="6" s="1"/>
  <c r="D12" i="13"/>
  <c r="D157" i="6" s="1"/>
  <c r="D156" i="6" s="1"/>
  <c r="C7" i="27"/>
  <c r="F7" i="28"/>
  <c r="E10" i="14" s="1"/>
  <c r="C105" i="6"/>
  <c r="C104" i="6" s="1"/>
  <c r="C103" i="6" s="1"/>
  <c r="E22" i="12"/>
  <c r="D22" i="12"/>
  <c r="D105" i="6"/>
  <c r="D104" i="6" s="1"/>
  <c r="D103" i="6" s="1"/>
  <c r="C22" i="12"/>
  <c r="D8" i="7"/>
  <c r="D9" i="8"/>
  <c r="C9" i="8"/>
  <c r="C5" i="9"/>
  <c r="C8" i="7"/>
  <c r="E7" i="9"/>
  <c r="E6" i="9" s="1"/>
  <c r="E9" i="8" s="1"/>
  <c r="E8" i="22"/>
  <c r="E7" i="22" s="1"/>
  <c r="D8" i="22"/>
  <c r="D7" i="22" s="1"/>
  <c r="D15" i="11" s="1"/>
  <c r="D15" i="12"/>
  <c r="E15" i="12"/>
  <c r="C6" i="13"/>
  <c r="C125" i="6" s="1"/>
  <c r="D6" i="13"/>
  <c r="D125" i="6" s="1"/>
  <c r="C21" i="12"/>
  <c r="D21" i="12"/>
  <c r="E21" i="12"/>
  <c r="C18" i="12"/>
  <c r="E18" i="12"/>
  <c r="D18" i="12"/>
  <c r="E8" i="39"/>
  <c r="E7" i="39" s="1"/>
  <c r="E17" i="12"/>
  <c r="D8" i="39"/>
  <c r="D7" i="39" s="1"/>
  <c r="D14" i="11" s="1"/>
  <c r="D12" i="12"/>
  <c r="C14" i="11"/>
  <c r="E12" i="12"/>
  <c r="E7" i="12"/>
  <c r="F6" i="37"/>
  <c r="E13" i="14" s="1"/>
  <c r="D6" i="37"/>
  <c r="C13" i="14" s="1"/>
  <c r="E6" i="37"/>
  <c r="D13" i="14" s="1"/>
  <c r="E81" i="6"/>
  <c r="D108" i="6"/>
  <c r="D107" i="6" s="1"/>
  <c r="C108" i="6"/>
  <c r="C107" i="6" s="1"/>
  <c r="C81" i="6"/>
  <c r="E85" i="6"/>
  <c r="E104" i="6"/>
  <c r="E103" i="6" s="1"/>
  <c r="C32" i="6"/>
  <c r="D72" i="6"/>
  <c r="D81" i="6"/>
  <c r="D32" i="6"/>
  <c r="E72" i="6"/>
  <c r="D88" i="6"/>
  <c r="E32" i="6"/>
  <c r="C72" i="6"/>
  <c r="E88" i="6"/>
  <c r="C66" i="6"/>
  <c r="C88" i="6"/>
  <c r="C27" i="6"/>
  <c r="D66" i="6"/>
  <c r="E66" i="6"/>
  <c r="C85" i="6"/>
  <c r="D63" i="6"/>
  <c r="D85" i="6"/>
  <c r="E63" i="6"/>
  <c r="E108" i="6"/>
  <c r="E107" i="6" s="1"/>
  <c r="D112" i="6"/>
  <c r="E112" i="6"/>
  <c r="C112" i="6"/>
  <c r="D27" i="6"/>
  <c r="D40" i="6"/>
  <c r="E54" i="6"/>
  <c r="E40" i="6"/>
  <c r="D54" i="6"/>
  <c r="C40" i="6"/>
  <c r="E27" i="6"/>
  <c r="C54" i="6"/>
  <c r="C8" i="36"/>
  <c r="C7" i="36" s="1"/>
  <c r="D8" i="36"/>
  <c r="E8" i="36"/>
  <c r="E7" i="36" s="1"/>
  <c r="C13" i="35"/>
  <c r="C7" i="35" s="1"/>
  <c r="D13" i="35"/>
  <c r="D8" i="35"/>
  <c r="E8" i="35"/>
  <c r="E7" i="35" s="1"/>
  <c r="C7" i="12"/>
  <c r="E6" i="13"/>
  <c r="E125" i="6" s="1"/>
  <c r="F6" i="34"/>
  <c r="C5" i="13"/>
  <c r="E5" i="13"/>
  <c r="D6" i="12" l="1"/>
  <c r="D7" i="6"/>
  <c r="C12" i="11"/>
  <c r="D7" i="36"/>
  <c r="D6" i="10"/>
  <c r="D8" i="8"/>
  <c r="E24" i="7"/>
  <c r="E7" i="26"/>
  <c r="C6" i="10" s="1"/>
  <c r="E6" i="10" s="1"/>
  <c r="D11" i="12"/>
  <c r="D19" i="8"/>
  <c r="D10" i="7"/>
  <c r="D12" i="7" s="1"/>
  <c r="D13" i="7" s="1"/>
  <c r="E9" i="7"/>
  <c r="E10" i="8"/>
  <c r="E8" i="8" s="1"/>
  <c r="E24" i="8" s="1"/>
  <c r="E14" i="11"/>
  <c r="E15" i="11"/>
  <c r="C7" i="26"/>
  <c r="C10" i="11" s="1"/>
  <c r="C6" i="12"/>
  <c r="D26" i="7"/>
  <c r="D27" i="7" s="1"/>
  <c r="D22" i="8" s="1"/>
  <c r="C9" i="7"/>
  <c r="C12" i="7" s="1"/>
  <c r="C13" i="7" s="1"/>
  <c r="C10" i="8"/>
  <c r="C5" i="10"/>
  <c r="E5" i="11"/>
  <c r="D5" i="10"/>
  <c r="E6" i="12"/>
  <c r="D5" i="9"/>
  <c r="F5" i="10"/>
  <c r="F10" i="8"/>
  <c r="E25" i="7"/>
  <c r="F6" i="10"/>
  <c r="C25" i="7"/>
  <c r="C26" i="7"/>
  <c r="C24" i="7"/>
  <c r="C25" i="14"/>
  <c r="E10" i="11"/>
  <c r="E11" i="12"/>
  <c r="C11" i="12"/>
  <c r="C5" i="12" s="1"/>
  <c r="C27" i="12" s="1"/>
  <c r="F9" i="8"/>
  <c r="C8" i="8"/>
  <c r="E5" i="9"/>
  <c r="E8" i="7"/>
  <c r="D28" i="13"/>
  <c r="D120" i="6"/>
  <c r="D119" i="6" s="1"/>
  <c r="D118" i="6" s="1"/>
  <c r="D9" i="10"/>
  <c r="E26" i="7"/>
  <c r="D25" i="14"/>
  <c r="C13" i="11"/>
  <c r="E26" i="6"/>
  <c r="E25" i="6" s="1"/>
  <c r="E20" i="7" s="1"/>
  <c r="E14" i="8" s="1"/>
  <c r="C26" i="6"/>
  <c r="C25" i="6" s="1"/>
  <c r="C20" i="7" s="1"/>
  <c r="C14" i="8" s="1"/>
  <c r="D5" i="12"/>
  <c r="D27" i="12" s="1"/>
  <c r="D26" i="6"/>
  <c r="D25" i="6" s="1"/>
  <c r="D20" i="7" s="1"/>
  <c r="D14" i="8" s="1"/>
  <c r="D19" i="7"/>
  <c r="D13" i="8" s="1"/>
  <c r="C19" i="7"/>
  <c r="C13" i="8" s="1"/>
  <c r="D7" i="35"/>
  <c r="C9" i="10"/>
  <c r="E13" i="11"/>
  <c r="E13" i="8"/>
  <c r="E12" i="14"/>
  <c r="E25" i="14" s="1"/>
  <c r="F9" i="10"/>
  <c r="C121" i="6"/>
  <c r="C120" i="6" s="1"/>
  <c r="C119" i="6" s="1"/>
  <c r="C118" i="6" s="1"/>
  <c r="C28" i="13"/>
  <c r="E28" i="13"/>
  <c r="E121" i="6"/>
  <c r="E120" i="6" s="1"/>
  <c r="E119" i="6" s="1"/>
  <c r="E118" i="6" s="1"/>
  <c r="D13" i="11" l="1"/>
  <c r="D28" i="11" s="1"/>
  <c r="E12" i="7"/>
  <c r="E13" i="7" s="1"/>
  <c r="G6" i="10"/>
  <c r="E5" i="10"/>
  <c r="G5" i="10" s="1"/>
  <c r="D23" i="10"/>
  <c r="E5" i="12"/>
  <c r="E27" i="12" s="1"/>
  <c r="C28" i="11"/>
  <c r="D18" i="8"/>
  <c r="F19" i="8"/>
  <c r="F23" i="10"/>
  <c r="E27" i="7"/>
  <c r="E22" i="8" s="1"/>
  <c r="C27" i="7"/>
  <c r="C22" i="8" s="1"/>
  <c r="F22" i="8" s="1"/>
  <c r="E28" i="11"/>
  <c r="C24" i="8"/>
  <c r="F8" i="8"/>
  <c r="E21" i="7"/>
  <c r="E22" i="7" s="1"/>
  <c r="E12" i="8"/>
  <c r="F14" i="8"/>
  <c r="C6" i="6"/>
  <c r="C5" i="6" s="1"/>
  <c r="D6" i="6"/>
  <c r="D5" i="6" s="1"/>
  <c r="C12" i="8"/>
  <c r="C21" i="7"/>
  <c r="C22" i="7" s="1"/>
  <c r="D21" i="7"/>
  <c r="D22" i="7" s="1"/>
  <c r="D28" i="7" s="1"/>
  <c r="E6" i="6"/>
  <c r="E5" i="6" s="1"/>
  <c r="D12" i="8"/>
  <c r="F13" i="8"/>
  <c r="C23" i="10"/>
  <c r="E9" i="10"/>
  <c r="E28" i="7" l="1"/>
  <c r="E33" i="7" s="1"/>
  <c r="F18" i="8"/>
  <c r="D24" i="8"/>
  <c r="F24" i="8" s="1"/>
  <c r="E25" i="8"/>
  <c r="C28" i="7"/>
  <c r="C33" i="7" s="1"/>
  <c r="C25" i="8"/>
  <c r="E26" i="8"/>
  <c r="E23" i="10"/>
  <c r="G9" i="10"/>
  <c r="G23" i="10" s="1"/>
  <c r="F12" i="8"/>
  <c r="D25" i="8"/>
  <c r="E29" i="7" l="1"/>
  <c r="C29" i="7"/>
  <c r="F25" i="8"/>
</calcChain>
</file>

<file path=xl/sharedStrings.xml><?xml version="1.0" encoding="utf-8"?>
<sst xmlns="http://schemas.openxmlformats.org/spreadsheetml/2006/main" count="2674" uniqueCount="1010">
  <si>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</si>
  <si>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t>KAITA LOCAL GOVERNMENT COUNCIL – 2026 PROPOSED BUDGET SUMMARY</t>
  </si>
  <si>
    <t xml:space="preserve">Item </t>
  </si>
  <si>
    <t>2025 Revised
Budget
N</t>
  </si>
  <si>
    <t>2025 Budget
Performance
N</t>
  </si>
  <si>
    <t>2026 Proposed
Budget
N</t>
  </si>
  <si>
    <t>%</t>
  </si>
  <si>
    <t>A</t>
  </si>
  <si>
    <t>Opening Balance</t>
  </si>
  <si>
    <t>B</t>
  </si>
  <si>
    <t>Recurrent Revenue</t>
  </si>
  <si>
    <r>
      <rPr>
        <b/>
        <sz val="12"/>
        <color theme="1"/>
        <rFont val="Tahoma"/>
        <family val="2"/>
      </rPr>
      <t>1100</t>
    </r>
    <r>
      <rPr>
        <sz val="12"/>
        <color theme="1"/>
        <rFont val="Tahoma"/>
        <family val="2"/>
      </rPr>
      <t xml:space="preserve"> -LOCAL GOVERNMENT SHARE OF FAAC</t>
    </r>
  </si>
  <si>
    <r>
      <rPr>
        <b/>
        <sz val="12"/>
        <color theme="1"/>
        <rFont val="Tahoma"/>
        <family val="2"/>
      </rPr>
      <t>1200</t>
    </r>
    <r>
      <rPr>
        <sz val="12"/>
        <color theme="1"/>
        <rFont val="Tahoma"/>
        <family val="2"/>
      </rPr>
      <t>-INDEPENDENT REVENUE</t>
    </r>
  </si>
  <si>
    <t>D</t>
  </si>
  <si>
    <t>Recurrent Expenditure</t>
  </si>
  <si>
    <r>
      <rPr>
        <b/>
        <sz val="12"/>
        <color theme="1"/>
        <rFont val="Tahoma"/>
        <family val="2"/>
      </rPr>
      <t>2100</t>
    </r>
    <r>
      <rPr>
        <sz val="12"/>
        <color theme="1"/>
        <rFont val="Tahoma"/>
        <family val="2"/>
      </rPr>
      <t xml:space="preserve"> - PERSONNEL COST</t>
    </r>
  </si>
  <si>
    <r>
      <rPr>
        <b/>
        <sz val="12"/>
        <color theme="1"/>
        <rFont val="Tahoma"/>
        <family val="2"/>
      </rPr>
      <t>2200</t>
    </r>
    <r>
      <rPr>
        <sz val="12"/>
        <color theme="1"/>
        <rFont val="Tahoma"/>
        <family val="2"/>
      </rPr>
      <t xml:space="preserve"> - OTHER RECURRENT COST</t>
    </r>
  </si>
  <si>
    <t>Transfer to Capital Account</t>
  </si>
  <si>
    <t>C</t>
  </si>
  <si>
    <t>Capital Receipts</t>
  </si>
  <si>
    <r>
      <rPr>
        <b/>
        <sz val="12"/>
        <color theme="1"/>
        <rFont val="Tahoma"/>
        <family val="2"/>
      </rPr>
      <t>1300</t>
    </r>
    <r>
      <rPr>
        <sz val="12"/>
        <color theme="1"/>
        <rFont val="Tahoma"/>
        <family val="2"/>
      </rPr>
      <t xml:space="preserve"> - AID AND GRANTS</t>
    </r>
  </si>
  <si>
    <r>
      <rPr>
        <b/>
        <sz val="12"/>
        <color theme="1"/>
        <rFont val="Tahoma"/>
        <family val="2"/>
      </rPr>
      <t>1400</t>
    </r>
    <r>
      <rPr>
        <sz val="12"/>
        <color theme="1"/>
        <rFont val="Tahoma"/>
        <family val="2"/>
      </rPr>
      <t>- OTHER CAPITAL RECEIPTS</t>
    </r>
  </si>
  <si>
    <t>E</t>
  </si>
  <si>
    <t>3200 - ASSETS (CAPITAL EXPENDITURE)</t>
  </si>
  <si>
    <t>F</t>
  </si>
  <si>
    <t xml:space="preserve">Total Revenue </t>
  </si>
  <si>
    <t>G</t>
  </si>
  <si>
    <t>Total Expenditure</t>
  </si>
  <si>
    <t>Budget Surplus /(Deficit) =A+B+C-D-E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</si>
  <si>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</si>
  <si>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t>KAITA LOCAL GOVERNMENT COUNCIL – 2026 CONSOLIDATED MASTER BUDGET SUMMARY</t>
  </si>
  <si>
    <t>S/N</t>
  </si>
  <si>
    <t>DETAILS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</si>
  <si>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</si>
  <si>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</si>
  <si>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</si>
  <si>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</si>
  <si>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</si>
  <si>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</si>
  <si>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</si>
  <si>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</si>
  <si>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</si>
  <si>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</si>
  <si>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</si>
  <si>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</si>
  <si>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</si>
  <si>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</si>
  <si>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</si>
  <si>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</si>
  <si>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</si>
  <si>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</si>
  <si>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</si>
  <si>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</si>
  <si>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</si>
  <si>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</si>
  <si>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</si>
  <si>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</si>
  <si>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</si>
  <si>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</si>
  <si>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</si>
  <si>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</si>
  <si>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</si>
  <si>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t>KAITA LOCAL GOVERNMENT COUNCIL – 2026 BUDGET - SUMMARY OF REVENUE</t>
  </si>
  <si>
    <t>Code</t>
  </si>
  <si>
    <t>Economic</t>
  </si>
  <si>
    <r>
      <rPr>
        <b/>
        <sz val="11"/>
        <color rgb="FF000000"/>
        <rFont val="Tahoma"/>
        <family val="2"/>
      </rPr>
      <t>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</si>
  <si>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GOVERNMENT SHARE OF FAAC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</si>
  <si>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</si>
  <si>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</si>
  <si>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rPr>
        <sz val="11"/>
        <color rgb="FF000000"/>
        <rFont val="Tahoma"/>
        <family val="2"/>
      </rPr>
      <t xml:space="preserve">STATUTORY ALLOCATION: </t>
    </r>
    <r>
      <rPr>
        <b/>
        <sz val="11"/>
        <color rgb="FF000000"/>
        <rFont val="Tahoma"/>
        <family val="2"/>
      </rPr>
      <t>STATE IGR</t>
    </r>
  </si>
  <si>
    <r>
      <rPr>
        <b/>
        <sz val="11"/>
        <color rgb="FF000000"/>
        <rFont val="Tahoma"/>
        <family val="2"/>
      </rP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</si>
  <si>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</si>
  <si>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rPr>
        <b/>
        <sz val="11"/>
        <color rgb="FF000000"/>
        <rFont val="Tahoma"/>
        <family val="2"/>
      </rP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</si>
  <si>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</si>
  <si>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</si>
  <si>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rPr>
        <b/>
        <sz val="11"/>
        <color rgb="FF000000"/>
        <rFont val="Tahoma"/>
        <family val="2"/>
      </rPr>
      <t>INDEPENDENT 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</si>
  <si>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TAX 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</si>
  <si>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</si>
  <si>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</si>
  <si>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</si>
  <si>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</si>
  <si>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</si>
  <si>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rPr>
        <b/>
        <sz val="11"/>
        <color rgb="FF000000"/>
        <rFont val="Tahoma"/>
        <family val="2"/>
      </rPr>
      <t>NON-TAX 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</si>
  <si>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LICENCES – GENERAL</t>
    </r>
    <r>
      <rPr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</si>
  <si>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</si>
  <si>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</si>
  <si>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BAKE HOUSE LICENCE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</si>
  <si>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</si>
  <si>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CART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</si>
  <si>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DANE GUN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</si>
  <si>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</si>
  <si>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</si>
  <si>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PET (DOG)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</si>
  <si>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FISHING PERMITS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</si>
  <si>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HAWKER'S PERMITS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</si>
  <si>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HUNTING PERMITS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</si>
  <si>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</si>
  <si>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</si>
  <si>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rPr>
        <sz val="11"/>
        <color rgb="FF000000"/>
        <rFont val="Tahoma"/>
        <family val="2"/>
      </rP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</si>
  <si>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</si>
  <si>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</si>
  <si>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</si>
  <si>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rPr>
        <sz val="11"/>
        <color rgb="FF000000"/>
        <rFont val="Tahoma"/>
        <family val="2"/>
      </rP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</si>
  <si>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</si>
  <si>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</si>
  <si>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</si>
  <si>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TRADE PERMIT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</si>
  <si>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</si>
  <si>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</si>
  <si>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</si>
  <si>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</si>
  <si>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RENEWAL OF LICENCES</t>
    </r>
    <r>
      <rPr>
        <b/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</si>
  <si>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</si>
  <si>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</si>
  <si>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</si>
  <si>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</si>
  <si>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</si>
  <si>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</si>
  <si>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</si>
  <si>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</si>
  <si>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</si>
  <si>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</si>
  <si>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</si>
  <si>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</si>
  <si>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</si>
  <si>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</si>
  <si>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</si>
  <si>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</si>
  <si>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</si>
  <si>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</si>
  <si>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</si>
  <si>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</si>
  <si>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</si>
  <si>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</si>
  <si>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</si>
  <si>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</si>
  <si>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</si>
  <si>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</si>
  <si>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rPr>
        <b/>
        <sz val="11"/>
        <color rgb="FF000000"/>
        <rFont val="Tahoma"/>
        <family val="2"/>
      </rP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</si>
  <si>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</si>
  <si>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rPr>
        <b/>
        <sz val="11"/>
        <color rgb="FF000000"/>
        <rFont val="Tahoma"/>
        <family val="2"/>
      </rP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</si>
  <si>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</si>
  <si>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</si>
  <si>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</si>
  <si>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</si>
  <si>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</si>
  <si>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</si>
  <si>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</si>
  <si>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</si>
  <si>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</si>
  <si>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</si>
  <si>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</si>
  <si>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</si>
  <si>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</si>
  <si>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rPr>
        <b/>
        <sz val="11"/>
        <color rgb="FF000000"/>
        <rFont val="Tahoma"/>
        <family val="2"/>
      </rP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</si>
  <si>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</si>
  <si>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</si>
  <si>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</si>
  <si>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</si>
  <si>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</si>
  <si>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</si>
  <si>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</si>
  <si>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</si>
  <si>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</si>
  <si>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rPr>
        <b/>
        <sz val="11"/>
        <color rgb="FF000000"/>
        <rFont val="Tahoma"/>
        <family val="2"/>
      </rP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</si>
  <si>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</si>
  <si>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</si>
  <si>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</si>
  <si>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rPr>
        <b/>
        <sz val="11"/>
        <color rgb="FF000000"/>
        <rFont val="Tahoma"/>
        <family val="2"/>
      </rP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</si>
  <si>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</si>
  <si>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rPr>
        <b/>
        <sz val="11"/>
        <color rgb="FF000000"/>
        <rFont val="Tahoma"/>
        <family val="2"/>
      </rP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</si>
  <si>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</si>
  <si>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rPr>
        <b/>
        <sz val="11"/>
        <color rgb="FF000000"/>
        <rFont val="Tahoma"/>
        <family val="2"/>
      </rP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</si>
  <si>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</si>
  <si>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</si>
  <si>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rPr>
        <b/>
        <sz val="11"/>
        <color rgb="FF000000"/>
        <rFont val="Tahoma"/>
        <family val="2"/>
      </rP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</si>
  <si>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</si>
  <si>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rPr>
        <b/>
        <sz val="11"/>
        <color rgb="FF000000"/>
        <rFont val="Tahoma"/>
        <family val="2"/>
      </rPr>
      <t>AID AND GRANTS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</si>
  <si>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AID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</si>
  <si>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</si>
  <si>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</si>
  <si>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</si>
  <si>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rPr>
        <b/>
        <sz val="11"/>
        <color rgb="FF000000"/>
        <rFont val="Tahoma"/>
        <family val="2"/>
      </rP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</si>
  <si>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</si>
  <si>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t>GRANTS</t>
  </si>
  <si>
    <r>
      <rPr>
        <b/>
        <sz val="11"/>
        <color rgb="FF000000"/>
        <rFont val="Tahoma"/>
        <family val="2"/>
      </rP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</si>
  <si>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</si>
  <si>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t>LOANS AND BORROWINGS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</si>
  <si>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</si>
  <si>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t>KAITA LOCAL GOVERNMENT COUNCIL – 2026 BUDGET - SUMMARY OF EXPENDITURE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</si>
  <si>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</si>
  <si>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</si>
  <si>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</si>
  <si>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</si>
  <si>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</si>
  <si>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</si>
  <si>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</si>
  <si>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</si>
  <si>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</si>
  <si>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</si>
  <si>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</si>
  <si>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</si>
  <si>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</si>
  <si>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</si>
  <si>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</si>
  <si>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</si>
  <si>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BENEFITS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</si>
  <si>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</si>
  <si>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</si>
  <si>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</si>
  <si>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</si>
  <si>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</si>
  <si>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</si>
  <si>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</si>
  <si>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</si>
  <si>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</si>
  <si>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</si>
  <si>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</si>
  <si>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</si>
  <si>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</si>
  <si>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</si>
  <si>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</si>
  <si>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</si>
  <si>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</si>
  <si>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</si>
  <si>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</si>
  <si>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</si>
  <si>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</si>
  <si>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</si>
  <si>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</si>
  <si>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</si>
  <si>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</si>
  <si>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</si>
  <si>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</si>
  <si>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</si>
  <si>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</si>
  <si>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</si>
  <si>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</si>
  <si>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</si>
  <si>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</si>
  <si>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</si>
  <si>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</si>
  <si>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</si>
  <si>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</si>
  <si>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</si>
  <si>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</si>
  <si>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</si>
  <si>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</si>
  <si>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</si>
  <si>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</si>
  <si>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</si>
  <si>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</si>
  <si>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</si>
  <si>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</si>
  <si>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</si>
  <si>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</si>
  <si>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</si>
  <si>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</si>
  <si>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</si>
  <si>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</si>
  <si>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</si>
  <si>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</si>
  <si>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</si>
  <si>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</si>
  <si>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</si>
  <si>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</si>
  <si>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</si>
  <si>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</si>
  <si>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</si>
  <si>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</si>
  <si>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</si>
  <si>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</si>
  <si>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</si>
  <si>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</si>
  <si>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</si>
  <si>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</si>
  <si>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</si>
  <si>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</si>
  <si>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</si>
  <si>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</si>
  <si>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</si>
  <si>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</si>
  <si>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MEDICAL EXPENSES-INTERNATIONAL</t>
  </si>
  <si>
    <t>RECURRENT ADJUSTMENT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</si>
  <si>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</si>
  <si>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</si>
  <si>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</si>
  <si>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</si>
  <si>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</si>
  <si>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SUBSIDIES GENERAL</t>
  </si>
  <si>
    <t>SUBSIDY TO PUBLIC/PUBLIC INSTITUTION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</si>
  <si>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</si>
  <si>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</si>
  <si>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</si>
  <si>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</si>
  <si>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</si>
  <si>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</si>
  <si>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</si>
  <si>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</si>
  <si>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</si>
  <si>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</si>
  <si>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</si>
  <si>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</si>
  <si>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</si>
  <si>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</si>
  <si>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</si>
  <si>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</si>
  <si>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</si>
  <si>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</si>
  <si>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</si>
  <si>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</si>
  <si>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</si>
  <si>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</si>
  <si>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</si>
  <si>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</si>
  <si>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</si>
  <si>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</si>
  <si>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</si>
  <si>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</si>
  <si>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</si>
  <si>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</si>
  <si>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</si>
  <si>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</si>
  <si>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</si>
  <si>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</si>
  <si>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</si>
  <si>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</si>
  <si>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</si>
  <si>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</si>
  <si>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</si>
  <si>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</si>
  <si>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</si>
  <si>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</si>
  <si>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</si>
  <si>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</si>
  <si>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</si>
  <si>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</si>
  <si>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</si>
  <si>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</si>
  <si>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</si>
  <si>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</si>
  <si>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</si>
  <si>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</si>
  <si>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</si>
  <si>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</si>
  <si>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</si>
  <si>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</si>
  <si>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</si>
  <si>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</si>
  <si>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</si>
  <si>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</si>
  <si>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ASSET UNDER CONSTRUCTION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</si>
  <si>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</si>
  <si>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t>KAITA LOCAL GOVERNMENT COUNCIL – 2026 BUDGET - SUMMARY OF EXPENDITURE BY SECTOR</t>
  </si>
  <si>
    <t xml:space="preserve">Code </t>
  </si>
  <si>
    <t xml:space="preserve">Sector </t>
  </si>
  <si>
    <t>Personnel cost
N</t>
  </si>
  <si>
    <t>Overhead cost
N</t>
  </si>
  <si>
    <t>Total
Recurrent
N</t>
  </si>
  <si>
    <t>Capital
Expenditure
N</t>
  </si>
  <si>
    <t>Total
Expenditure
N</t>
  </si>
  <si>
    <t>01000000000</t>
  </si>
  <si>
    <t xml:space="preserve">Administrative sector </t>
  </si>
  <si>
    <t>02000000000</t>
  </si>
  <si>
    <t xml:space="preserve">Economic sector </t>
  </si>
  <si>
    <t>03000000000</t>
  </si>
  <si>
    <t xml:space="preserve">Law and Justice </t>
  </si>
  <si>
    <t>04000000000</t>
  </si>
  <si>
    <t xml:space="preserve">Regional Sector </t>
  </si>
  <si>
    <t>05000000000</t>
  </si>
  <si>
    <t xml:space="preserve">Social Sector </t>
  </si>
  <si>
    <t xml:space="preserve"> </t>
  </si>
  <si>
    <t xml:space="preserve">TOTAL 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</si>
  <si>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</si>
  <si>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KAITA LOCAL GOVERNMENT COUNCIL – 2026 PROPOSED BUDGET - SUMMARY OF RECURRENT EXPENDITURE BY DEPARTMENT</t>
  </si>
  <si>
    <t>Department</t>
  </si>
  <si>
    <t>011100100100</t>
  </si>
  <si>
    <t xml:space="preserve">OFFICE OF THE LG CHAIRMAN </t>
  </si>
  <si>
    <t>011101300100</t>
  </si>
  <si>
    <t xml:space="preserve">OFFICE OF THE LG SECRETARY </t>
  </si>
  <si>
    <t>011200300100</t>
  </si>
  <si>
    <t xml:space="preserve">THE COUNCIL </t>
  </si>
  <si>
    <t>012500100100</t>
  </si>
  <si>
    <t xml:space="preserve">PERSONNEL MANAGEMENT DEPARTMENT </t>
  </si>
  <si>
    <t>021500100100</t>
  </si>
  <si>
    <t xml:space="preserve">AGRICULTURE AND NATURAL RESOURCES </t>
  </si>
  <si>
    <t>022000100100</t>
  </si>
  <si>
    <t xml:space="preserve">FINANCE DEPARTMENT </t>
  </si>
  <si>
    <t>023400100100</t>
  </si>
  <si>
    <t xml:space="preserve">WORKS DEPARTMENT </t>
  </si>
  <si>
    <t>051700100100</t>
  </si>
  <si>
    <t xml:space="preserve">EDUCATION AND SOCIAL SERVICES </t>
  </si>
  <si>
    <t>052100100100</t>
  </si>
  <si>
    <t xml:space="preserve">PRIMARY HEALTH CARE DEPARTMENT </t>
  </si>
  <si>
    <t>053500100100</t>
  </si>
  <si>
    <t xml:space="preserve">WATER AND SANITATION DEPARTMENT </t>
  </si>
  <si>
    <t>055100200100</t>
  </si>
  <si>
    <t xml:space="preserve">TRADITIONAL RULERS OFFICE 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</si>
  <si>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</si>
  <si>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KAITA LOCAL GOVERNMENT COUNCIL – 2026 BUDGET - SUMMARY OF RECURRENT EXPENDITURE</t>
  </si>
  <si>
    <t>Economic Items</t>
  </si>
  <si>
    <r>
      <rPr>
        <b/>
        <sz val="12"/>
        <color rgb="FF000000"/>
        <rFont val="Tahoma"/>
        <family val="2"/>
      </rPr>
      <t>PERSONNEL COST</t>
    </r>
    <r>
      <rPr>
        <sz val="12"/>
        <color rgb="FF000000"/>
        <rFont val="Tahoma"/>
        <family val="2"/>
      </rPr>
      <t xml:space="preserve"> </t>
    </r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</si>
  <si>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</si>
  <si>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</si>
  <si>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</si>
  <si>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</si>
  <si>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</si>
  <si>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</si>
  <si>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</si>
  <si>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</si>
  <si>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</si>
  <si>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</si>
  <si>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</si>
  <si>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</si>
  <si>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</si>
  <si>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</si>
  <si>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</si>
  <si>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</si>
  <si>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>SUBSIDIES - GENERAL</t>
  </si>
  <si>
    <t>KAITA LOCAL GOVERNMENT COUNCIL – 2026 PROPOSED BUDGET - SUMMARY OF CAPITAL EXPENDITURE</t>
  </si>
  <si>
    <t xml:space="preserve">LAND AND BUILDINGS GENERAL </t>
  </si>
  <si>
    <t xml:space="preserve">INFRASTRUCTURE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</si>
  <si>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</si>
  <si>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</si>
  <si>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</si>
  <si>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</si>
  <si>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</si>
  <si>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</si>
  <si>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t xml:space="preserve">INTANGIBLE ASSETS </t>
  </si>
  <si>
    <r>
      <rPr>
        <b/>
        <sz val="12"/>
        <color rgb="FF000000"/>
        <rFont val="Tahoma"/>
        <family val="2"/>
      </rPr>
      <t>TOTAL</t>
    </r>
    <r>
      <rPr>
        <sz val="12"/>
        <color rgb="FF000000"/>
        <rFont val="Tahoma"/>
        <family val="2"/>
      </rPr>
      <t xml:space="preserve"> </t>
    </r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</si>
  <si>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</si>
  <si>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t>KAITA LOCAL GOVERNMENT COUNCIL – 2026 BUDGET - SUMMARY OF CAPITAL EXPENDITURE BY DEPARTMENT</t>
  </si>
  <si>
    <t>PERSONNEL MANAGEMENT DEPARTMENT</t>
  </si>
  <si>
    <r>
      <rPr>
        <b/>
        <sz val="12"/>
        <color theme="1"/>
        <rFont val="Tahoma"/>
        <family val="2"/>
      </rP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</si>
  <si>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t>KAITA LOCAL GOVERNMENT COUNCIL – OFFICE OF THE CHAIRMAN PERSONNEL COST BUDGET</t>
  </si>
  <si>
    <t>ADMIN CODE: 011100100100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</si>
  <si>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</si>
  <si>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</si>
  <si>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</si>
  <si>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</si>
  <si>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</si>
  <si>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</si>
  <si>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</si>
  <si>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</si>
  <si>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</si>
  <si>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</si>
  <si>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</si>
  <si>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</si>
  <si>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</si>
  <si>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</si>
  <si>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</si>
  <si>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</si>
  <si>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r>
      <rPr>
        <b/>
        <sz val="12"/>
        <color theme="1"/>
        <rFont val="Tahoma"/>
        <family val="2"/>
      </rP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</si>
  <si>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KAITA LOCAL GOVERNMENT COUNCIL – OFFICE OF THE CHAIRMAN OVERHEAD COST BUDGET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</si>
  <si>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</si>
  <si>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</si>
  <si>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</si>
  <si>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</si>
  <si>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</si>
  <si>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</si>
  <si>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</si>
  <si>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</si>
  <si>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</si>
  <si>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</si>
  <si>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</si>
  <si>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</si>
  <si>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</si>
  <si>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</si>
  <si>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</si>
  <si>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</si>
  <si>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</si>
  <si>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</si>
  <si>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</si>
  <si>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</si>
  <si>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</si>
  <si>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</si>
  <si>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</si>
  <si>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</si>
  <si>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</si>
  <si>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</si>
  <si>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</si>
  <si>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</si>
  <si>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</si>
  <si>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</si>
  <si>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</si>
  <si>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</si>
  <si>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</si>
  <si>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</si>
  <si>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</si>
  <si>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</si>
  <si>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</si>
  <si>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</si>
  <si>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</si>
  <si>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</si>
  <si>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</si>
  <si>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</si>
  <si>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</si>
  <si>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</si>
  <si>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</si>
  <si>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</si>
  <si>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</si>
  <si>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</si>
  <si>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</si>
  <si>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</si>
  <si>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</si>
  <si>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</si>
  <si>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</si>
  <si>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</si>
  <si>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</si>
  <si>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</si>
  <si>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</si>
  <si>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</si>
  <si>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</si>
  <si>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</si>
  <si>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</si>
  <si>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</si>
  <si>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</si>
  <si>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</si>
  <si>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</si>
  <si>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</si>
  <si>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</si>
  <si>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</si>
  <si>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</si>
  <si>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</si>
  <si>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</si>
  <si>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</si>
  <si>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</si>
  <si>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</si>
  <si>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</si>
  <si>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</si>
  <si>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</si>
  <si>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</si>
  <si>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</si>
  <si>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</si>
  <si>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</si>
  <si>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</si>
  <si>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</si>
  <si>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</si>
  <si>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</si>
  <si>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</si>
  <si>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</si>
  <si>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</si>
  <si>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</si>
  <si>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</si>
  <si>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</si>
  <si>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KAITA LOCAL GOVERNMENT COUNCIL – OFFICE OF THE LG SECRETARY PERSONNEL COST BUDGET</t>
  </si>
  <si>
    <t>ADMIN CODE: 011101300100</t>
  </si>
  <si>
    <t>KAITA LOCAL GOVERNMENT COUNCIL – OFFICE OF THE LG SECRETARY OVERHEAD COST BUDGET</t>
  </si>
  <si>
    <t>KAITA LOCAL GOVERNMENT COUNCIL – THE COUNCIL PERSONNEL COST BUDGET</t>
  </si>
  <si>
    <t>ADMIN CODE: 011200300100</t>
  </si>
  <si>
    <t>KAITA LOCAL GOVERNMENT COUNCIL – THE COUNCIL OVERHEAD COST BUDGET</t>
  </si>
  <si>
    <t>KAITA LOCAL GOVERNMENT COUNCIL – PMD PERSONNEL COST BUDGET</t>
  </si>
  <si>
    <t>PERSONNEL MANAGEMENT DEPARTMENT - ADMIN CODE: 012500100100</t>
  </si>
  <si>
    <t>KAITA LOCAL GOVERNMENT COUNCIL – PMD OVERHEAD COST BUDGET</t>
  </si>
  <si>
    <t>CONTRIBUTION TO SALLAH CELEBRATION</t>
  </si>
  <si>
    <t>CONTRIBUTION TO NPC OFFICE</t>
  </si>
  <si>
    <r>
      <rPr>
        <b/>
        <sz val="12"/>
        <color theme="1"/>
        <rFont val="Tahoma"/>
        <family val="2"/>
      </rP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</si>
  <si>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KAITA LOCAL GOVERNMENT COUNCIL – PMD CAPITAL EXPENDITURE</t>
  </si>
  <si>
    <t>Program
Code</t>
  </si>
  <si>
    <t>Economic
Code</t>
  </si>
  <si>
    <t>Details</t>
  </si>
  <si>
    <t>13250000000000</t>
  </si>
  <si>
    <t>Assets (Capital Expenditure)</t>
  </si>
  <si>
    <t>Land &amp; Building – General</t>
  </si>
  <si>
    <t>Land And Buildings - Office</t>
  </si>
  <si>
    <t>Rehabilatation  of Government  building genearal</t>
  </si>
  <si>
    <t>V.I.P House kaita</t>
  </si>
  <si>
    <t>13250000000002</t>
  </si>
  <si>
    <t>Rehabilatation  Galadiman kaita house kaita</t>
  </si>
  <si>
    <t>13250000000003</t>
  </si>
  <si>
    <t>Rehabilatation of  Galadiman yandaki house</t>
  </si>
  <si>
    <t>13250000000004</t>
  </si>
  <si>
    <t>Rehabilatation of sarkin fulani house dankama</t>
  </si>
  <si>
    <t>13250000000005</t>
  </si>
  <si>
    <t>Rehabilatation of magaji dutsen safe house</t>
  </si>
  <si>
    <t>13250000000006</t>
  </si>
  <si>
    <t>Rehabilation of magaji Dankaba house</t>
  </si>
  <si>
    <t>13250000000007</t>
  </si>
  <si>
    <t>Rehabilatation of magaji sawarya house</t>
  </si>
  <si>
    <t>13250000000008</t>
  </si>
  <si>
    <t>Rehabilatation of magaji Dantudu house</t>
  </si>
  <si>
    <t>13250000000009</t>
  </si>
  <si>
    <t>Rehabilataion of magaji sauri house Girka</t>
  </si>
  <si>
    <t>13250000000010</t>
  </si>
  <si>
    <t>Rehabilatation of magaji Abdallawa house</t>
  </si>
  <si>
    <t>13250000000011</t>
  </si>
  <si>
    <t>Rehabilatation of  magaji ba'awa house</t>
  </si>
  <si>
    <t>13250000000012</t>
  </si>
  <si>
    <t>Rehabilatation of magaji gafiya house</t>
  </si>
  <si>
    <t>13250000000013</t>
  </si>
  <si>
    <t>Rehabilatation of magaji  bado house</t>
  </si>
  <si>
    <t>13250000000014</t>
  </si>
  <si>
    <t>Rehabilation of magaji shirirawa house</t>
  </si>
  <si>
    <t>13250000000015</t>
  </si>
  <si>
    <t>Rehabilataion of shantali house  matasi</t>
  </si>
  <si>
    <t>13250000000016</t>
  </si>
  <si>
    <t>Rehabilatation of magaji yanhoho  house</t>
  </si>
  <si>
    <t>13250000000017</t>
  </si>
  <si>
    <t>Rehabilatation of magaji Allemi house</t>
  </si>
  <si>
    <t>13250000000018</t>
  </si>
  <si>
    <t xml:space="preserve"> Renovation Nysc  lodge Dankama</t>
  </si>
  <si>
    <t>13250000000019</t>
  </si>
  <si>
    <t>Rehabilatation of police barrak  kaita</t>
  </si>
  <si>
    <t>13250000000020</t>
  </si>
  <si>
    <t xml:space="preserve"> Nysc Lodge Kaita (construction)</t>
  </si>
  <si>
    <t>13250000000021</t>
  </si>
  <si>
    <t xml:space="preserve"> constructionDss office kaita</t>
  </si>
  <si>
    <t>13250000000022</t>
  </si>
  <si>
    <t>Construction of Distict House Dankama</t>
  </si>
  <si>
    <t>construction of district head office Dankama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</si>
  <si>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</si>
  <si>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</si>
  <si>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</si>
  <si>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</si>
  <si>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</si>
  <si>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</si>
  <si>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13250000000025</t>
  </si>
  <si>
    <t>Tricycles</t>
  </si>
  <si>
    <t>13250000000026</t>
  </si>
  <si>
    <t>Motor Cycles</t>
  </si>
  <si>
    <t xml:space="preserve">Bicycles </t>
  </si>
  <si>
    <t>Office Equipment – General</t>
  </si>
  <si>
    <t>Computers</t>
  </si>
  <si>
    <t>Furniture &amp; Fittings – General</t>
  </si>
  <si>
    <t>13250000000029</t>
  </si>
  <si>
    <t>Chairs</t>
  </si>
  <si>
    <t>13250000000030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</si>
  <si>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</si>
  <si>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</si>
  <si>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</si>
  <si>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</si>
  <si>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</si>
  <si>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</si>
  <si>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Investment - Land &amp; Building - Gen</t>
  </si>
  <si>
    <t>Land &amp; Buildings – Administrative</t>
  </si>
  <si>
    <t>13250000000031</t>
  </si>
  <si>
    <t>Provision of Market Expansion Kaita</t>
  </si>
  <si>
    <t>13250000000032</t>
  </si>
  <si>
    <t>Provision of Market Expansion  Dankama</t>
  </si>
  <si>
    <t>13250000000033</t>
  </si>
  <si>
    <t>Provision of Market Expansion  Kagadama</t>
  </si>
  <si>
    <t>Provision of Market Expansion  Yandaki</t>
  </si>
  <si>
    <t>13250000000035</t>
  </si>
  <si>
    <t>Provision of Market Expansion  Abdallawa</t>
  </si>
  <si>
    <t>13250000000036</t>
  </si>
  <si>
    <t>Provision of Market Expansion Dankaba</t>
  </si>
  <si>
    <t>13250000000037</t>
  </si>
  <si>
    <t>Construction of motor park yandaki  Market</t>
  </si>
  <si>
    <t>13250000000038</t>
  </si>
  <si>
    <t>13250000000039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</si>
  <si>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</si>
  <si>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</si>
  <si>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</si>
  <si>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</si>
  <si>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</si>
  <si>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</si>
  <si>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</si>
  <si>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t>Construction of market stall yandaki market</t>
  </si>
  <si>
    <t>Renovation  of secretariat</t>
  </si>
  <si>
    <t>KAITA LOCAL GOVERNMENT COUNCIL – AGRIC PERSONNEL COST BUDGET</t>
  </si>
  <si>
    <t>AGRICULTURE AND NATURAL RESOURCES DEPARTMENT - ADMIN CODE: 021500100100</t>
  </si>
  <si>
    <t>KAITA LOCAL GOVERNMENT COUNCIL – AGRIC OVERHEAD COST BUDGET</t>
  </si>
  <si>
    <t>KAITA LOCAL GOVERNMENT COUNCIL – AGRIC CAPITAL EXPENDITURE</t>
  </si>
  <si>
    <t>01150000000000</t>
  </si>
  <si>
    <t>1150000000001</t>
  </si>
  <si>
    <t>Renovation of vetenary clinic  kaita</t>
  </si>
  <si>
    <t>Renovation of vetenary clinic  Dankama</t>
  </si>
  <si>
    <t>Renovation of vetenary clinic  Kagadama</t>
  </si>
  <si>
    <t>1150000000002</t>
  </si>
  <si>
    <t>Establishment of Irrigation scheme  dalabu and kokaya kaita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</si>
  <si>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</si>
  <si>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</si>
  <si>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</si>
  <si>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</si>
  <si>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</si>
  <si>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</si>
  <si>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</si>
  <si>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</si>
  <si>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</si>
  <si>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Goat  Farming  Scheme</t>
  </si>
  <si>
    <t>1150000000012</t>
  </si>
  <si>
    <t>1150000000013</t>
  </si>
  <si>
    <t>Purchase of water pumping machine</t>
  </si>
  <si>
    <t>Purchase of solar pumping  machine</t>
  </si>
  <si>
    <t>purchase of  home Economic Materials</t>
  </si>
  <si>
    <t>Purchase of Grains</t>
  </si>
  <si>
    <t>Purchase of Irrigation Equipment</t>
  </si>
  <si>
    <t>1150000000015</t>
  </si>
  <si>
    <t>Construction of slauther  slab/ Abbaitor</t>
  </si>
  <si>
    <t>construction of slauther  slab/ Abbaitor yanhoho</t>
  </si>
  <si>
    <t>Renovation of slauther slab Abdallawa</t>
  </si>
  <si>
    <t>Renovation of fish ponds</t>
  </si>
  <si>
    <t>Improvement of  home economic  centre</t>
  </si>
  <si>
    <t>1150000000016</t>
  </si>
  <si>
    <t>Trade Fair  and Exhibitors</t>
  </si>
  <si>
    <t>Agric Show</t>
  </si>
  <si>
    <t>KAITA LOCAL GOVERNMENT COUNCIL – FINANCE PERSONNEL COST BUDGET</t>
  </si>
  <si>
    <t>FINANCE DEPARTMENT - ADMIN CODE: 022000100100</t>
  </si>
  <si>
    <t>Pension: Employer Contribution LGC</t>
  </si>
  <si>
    <t>Pension: Employer Contribution LEA</t>
  </si>
  <si>
    <t>Pension: Accrued Rights LGC</t>
  </si>
  <si>
    <t>Pension: Accrued Rights LEA</t>
  </si>
  <si>
    <t>KATCHIMA LGC Contribution</t>
  </si>
  <si>
    <t>KATCHIMA LGEA</t>
  </si>
  <si>
    <t>KAITA LOCAL GOVERNMENT COUNCIL – FINANCE OVERHEAD COST BUDGET</t>
  </si>
  <si>
    <t>Recurrent Adjustment</t>
  </si>
  <si>
    <t>KATSINA STATE MINISTRY FOR LOCAL GOVERNMENT AND CHIEFTANCY AFFAIRS</t>
  </si>
  <si>
    <t>KAITA LOCAL GOVERNMENT COUNCIL  –  GRANTS AND CONTRIBUTIONS TO GOVERNMENT AGENCIES  -  22040105</t>
  </si>
  <si>
    <t>Serial No</t>
  </si>
  <si>
    <t>01</t>
  </si>
  <si>
    <t>Emirate Council</t>
  </si>
  <si>
    <t>02</t>
  </si>
  <si>
    <t>LEA</t>
  </si>
  <si>
    <t>03</t>
  </si>
  <si>
    <t>Katsina StateTelevision Authority</t>
  </si>
  <si>
    <t>04</t>
  </si>
  <si>
    <t>Katsina State Radio</t>
  </si>
  <si>
    <t>05</t>
  </si>
  <si>
    <t>Office of the Auditor General</t>
  </si>
  <si>
    <t>06</t>
  </si>
  <si>
    <t>Local Govt Service Commission</t>
  </si>
  <si>
    <t>07</t>
  </si>
  <si>
    <t>Security Contribution</t>
  </si>
  <si>
    <t>08</t>
  </si>
  <si>
    <t>Islamic &amp; Arabic Education Bureau</t>
  </si>
  <si>
    <t>09</t>
  </si>
  <si>
    <t>MBASE-WAEC/NECO</t>
  </si>
  <si>
    <t>10</t>
  </si>
  <si>
    <t>KYCV-School Feeding</t>
  </si>
  <si>
    <t>11</t>
  </si>
  <si>
    <t>KSTSB-Local Scholarship</t>
  </si>
  <si>
    <t>12</t>
  </si>
  <si>
    <t>SPHCA-Training Fund</t>
  </si>
  <si>
    <t>13</t>
  </si>
  <si>
    <t>MFLGA-Administrative Expenses</t>
  </si>
  <si>
    <t>14</t>
  </si>
  <si>
    <t>Katsina State Water Board</t>
  </si>
  <si>
    <t>15</t>
  </si>
  <si>
    <t>Companion FM Radio Katsina</t>
  </si>
  <si>
    <t>16</t>
  </si>
  <si>
    <t>TBL Control Unit</t>
  </si>
  <si>
    <t>17</t>
  </si>
  <si>
    <t>Othman Fodio Institute Katsina</t>
  </si>
  <si>
    <t>18</t>
  </si>
  <si>
    <t>Madarasatu Luwa'ul Islam</t>
  </si>
  <si>
    <t>KAITA LOCAL GOVERNMENT COUNCIL – FINANCE CAPITAL EXPENDITURE</t>
  </si>
  <si>
    <t>13200000000000</t>
  </si>
  <si>
    <t>13200000000001</t>
  </si>
  <si>
    <t>Building of Chairman office</t>
  </si>
  <si>
    <t>13200000000002</t>
  </si>
  <si>
    <t>13200000000004</t>
  </si>
  <si>
    <t>Joint/ Common Capital Project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</si>
  <si>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</si>
  <si>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</si>
  <si>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</si>
  <si>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</si>
  <si>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</si>
  <si>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</si>
  <si>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</si>
  <si>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</si>
  <si>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</si>
  <si>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</si>
  <si>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</si>
  <si>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</si>
  <si>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</si>
  <si>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</si>
  <si>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</si>
  <si>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</si>
  <si>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</si>
  <si>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</si>
  <si>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</si>
  <si>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KAITA LOCAL GOVERNMENT COUNCIL   –   JOINT / COMMON CAPITAL PROJECTS  -  32010221</t>
  </si>
  <si>
    <t>KASEDA: KASEDA MSME CORIDOR MAPPING EMPOWEMENT PROGRAMME SUPPORT</t>
  </si>
  <si>
    <t>KASEDA: GRADUATE ENTERPRENURSHIP FUND(GKEF)</t>
  </si>
  <si>
    <t>CDP: 34 LGAS CONTRIBUTION FOR CDP PROGRAMME</t>
  </si>
  <si>
    <t>MIN. FOR RELIGIOUS AFFAIRS: FEEDING PROGRAMME COUNTER PART FUNDING FROM LGAS</t>
  </si>
  <si>
    <t>HISBAH BOARD: PURCHASE &amp; DISTRIBUTION OF ONE CUP/FULL MEASURES HISBAH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</si>
  <si>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</si>
  <si>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</si>
  <si>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</si>
  <si>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</si>
  <si>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</si>
  <si>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</si>
  <si>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</si>
  <si>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</si>
  <si>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70,058 823.53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</si>
  <si>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</si>
  <si>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</si>
  <si>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</si>
  <si>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</si>
  <si>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</si>
  <si>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19</t>
  </si>
  <si>
    <t>DEPT OF COMMUNITY DEVELOPMENT: COMMUNITY DEVT PROJECT (KTSG 40%, COMMUNITY 40%, &amp; LGAS 20%)</t>
  </si>
  <si>
    <t>KAITA LOCAL GOVERNMENT COUNCIL – WORKS PERSONNEL COST BUDGET</t>
  </si>
  <si>
    <t>WORKS DEPARTMENT - ADMIN CODE: 023400100100</t>
  </si>
  <si>
    <t>KAITA LOCAL GOVERNMENT COUNCIL – WORKS OVERHEAD COST BUDGET</t>
  </si>
  <si>
    <t>KAITA LOCAL GOVERNMENT COUNCIL – WORKS CAPITAL EXPENDITURE</t>
  </si>
  <si>
    <t>17340000000000</t>
  </si>
  <si>
    <t>17340000000001</t>
  </si>
  <si>
    <t>Land Compensation General</t>
  </si>
  <si>
    <t>purchase of Sketch Equipment</t>
  </si>
  <si>
    <t>Rehabilatation of feeder road  D/Basu to D/safe</t>
  </si>
  <si>
    <t>Rehabilatation of feeder road k/loki to Dabatsu</t>
  </si>
  <si>
    <t>Construction of drainage  and culvert kuntu</t>
  </si>
  <si>
    <t>construction of drainage  and culvert Dono</t>
  </si>
  <si>
    <t>Electrification scheme k/arewa dankama</t>
  </si>
  <si>
    <t xml:space="preserve">Electrification scheme bado </t>
  </si>
  <si>
    <t>construction of township road   kaita town</t>
  </si>
  <si>
    <t>construction of township road   Dankama town</t>
  </si>
  <si>
    <t>construction of township road   Yandaki town</t>
  </si>
  <si>
    <t>provision of solar light  Across ten wards</t>
  </si>
  <si>
    <t>construction of drainage gafiya</t>
  </si>
  <si>
    <t>construction of feeder faruwa to madafa</t>
  </si>
  <si>
    <t>construction of feeder k/mashi to nasarawa- kwaryawa</t>
  </si>
  <si>
    <t>construction of feeder road D/safe to Garin Gawo</t>
  </si>
  <si>
    <t>17340000000009</t>
  </si>
  <si>
    <t>17340000000010</t>
  </si>
  <si>
    <t>KAITA LOCAL GOVERNMENT COUNCIL – ESD PERSONNEL COST BUDGET</t>
  </si>
  <si>
    <t>EDUCATION AND SOCIAL SERVICES DEPARTMENT - ADMIN CODE: 051700100100</t>
  </si>
  <si>
    <r>
      <rPr>
        <sz val="12"/>
        <color theme="1"/>
        <rFont val="Tahoma"/>
        <family val="2"/>
      </rPr>
      <t xml:space="preserve">Salary: </t>
    </r>
    <r>
      <rPr>
        <b/>
        <sz val="12"/>
        <color theme="1"/>
        <rFont val="Tahoma"/>
        <family val="2"/>
      </rPr>
      <t>ESD</t>
    </r>
  </si>
  <si>
    <r>
      <rPr>
        <sz val="12"/>
        <color theme="1"/>
        <rFont val="Tahoma"/>
        <family val="2"/>
      </rPr>
      <t xml:space="preserve">Salary: </t>
    </r>
    <r>
      <rPr>
        <b/>
        <sz val="12"/>
        <color theme="1"/>
        <rFont val="Tahoma"/>
        <family val="2"/>
      </rPr>
      <t>LEA</t>
    </r>
  </si>
  <si>
    <t>KAITA LOCAL GOVERNMENT COUNCIL – ESD OVERHEAD COST BUDGET</t>
  </si>
  <si>
    <t>KAITA LOCAL GOVERNMENT COUNCIL – ESD CAPITAL EXPENDITURE</t>
  </si>
  <si>
    <t>05170000000000</t>
  </si>
  <si>
    <t>05170000000001</t>
  </si>
  <si>
    <t>05170000000002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</si>
  <si>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</si>
  <si>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</si>
  <si>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</si>
  <si>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</si>
  <si>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</si>
  <si>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</si>
  <si>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</si>
  <si>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05170000000010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</si>
  <si>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</si>
  <si>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</si>
  <si>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</si>
  <si>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</si>
  <si>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</si>
  <si>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</si>
  <si>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</si>
  <si>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</si>
  <si>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05170000000021</t>
  </si>
  <si>
    <t>KAITA LOCAL GOVERNMENT COUNCIL – PHC PERSONNEL COST BUDGET</t>
  </si>
  <si>
    <t>PRIMARY HEALTH CARE DEPARTMENT - ADMIN CODE: 052100100100</t>
  </si>
  <si>
    <t>KAITA LOCAL GOVERNMENT COUNCIL – PHC OVERHEAD COST BUDGET</t>
  </si>
  <si>
    <t>KAITA LOCAL GOVERNMENT COUNCIL – PHC CAPITAL EXPENDITURE</t>
  </si>
  <si>
    <t>04210000000000</t>
  </si>
  <si>
    <t>KAITA LOCAL GOVERNMENT COUNCIL – WATSAN PERSONNEL COST BUDGET</t>
  </si>
  <si>
    <t>WATER AND SANITATION DEPARTMENT - ADMIN CODE: 053500100100</t>
  </si>
  <si>
    <t>KAITA LOCAL GOVERNMENT COUNCIL – WATSAN OVERHEAD COST BUDGET</t>
  </si>
  <si>
    <t>KAITA LOCAL GOVERNMENT COUNCIL – WATSAN CAPITAL EXPENDITURE</t>
  </si>
  <si>
    <t>10350000000000</t>
  </si>
  <si>
    <t>KAITA LOCAL GOVERNMENT COUNCIL – TRAD PERSONNEL COST BUDGET</t>
  </si>
  <si>
    <t>TRADITIONAL RULERS OFFICE - ADMIN CODE: 055100200100</t>
  </si>
  <si>
    <t>KAITA LOCAL GOVERNMENT COUNCIL – TRAD OVERHEAD COST BUDGET</t>
  </si>
  <si>
    <t>17340000000002</t>
  </si>
  <si>
    <t>construction of islamiyya kaita</t>
  </si>
  <si>
    <t>Construction of islamiyya Garu girka</t>
  </si>
  <si>
    <t>Construction of primary school Dagoni  ba'awa</t>
  </si>
  <si>
    <t>construction of primary school  dankunama unguwar faru  ba'awa</t>
  </si>
  <si>
    <t>Renovation of primary school Lafiyaru</t>
  </si>
  <si>
    <t>Construction of masjid Dankulumbu</t>
  </si>
  <si>
    <t>Construction of masjid Gande</t>
  </si>
  <si>
    <t>Construction of masjid Dan Tsara</t>
  </si>
  <si>
    <t>Renovation of primary school Abdallawa</t>
  </si>
  <si>
    <t>Construction of primary school Dankaba</t>
  </si>
  <si>
    <t>Construction of primary school dabatsu  yandaki</t>
  </si>
  <si>
    <t>Facing of cemetary walls Across 10 wards</t>
  </si>
  <si>
    <t>Renovation of L.E.A secretariat</t>
  </si>
  <si>
    <t>Renovation of Islamiyya behind District Head house kaita</t>
  </si>
  <si>
    <t>Construction ITC  Hall GDSS kaita</t>
  </si>
  <si>
    <t>Construction ITC  Hall GDSS Yandaki</t>
  </si>
  <si>
    <t>Construction ITC  Hall GDSS Dankama</t>
  </si>
  <si>
    <t>Construction of primary school Dabawa kaita</t>
  </si>
  <si>
    <t>Purchase of computers 50 no GDSS kaita</t>
  </si>
  <si>
    <t>Tables for 3 ITCs 150 number</t>
  </si>
  <si>
    <t>Chairs for 3 ITCs 150 number</t>
  </si>
  <si>
    <t>Purchase of computers 50 no GDSS  DKM</t>
  </si>
  <si>
    <t>Purchase of computers 50 no GDSS  YDK</t>
  </si>
  <si>
    <t>Construction of Drainage and culvert  Along yanhoho Road Kaita</t>
  </si>
  <si>
    <t>Rehabilatation of feeder Road Tarkama to Gamji to modibawa</t>
  </si>
  <si>
    <t>Construction of  Drainage from gidan salisu mai allura to jamilu galadima  kaita</t>
  </si>
  <si>
    <t>Control of Erosion  and Laterite filling Gande</t>
  </si>
  <si>
    <t>LUCUM DOCTORS</t>
  </si>
  <si>
    <t>MIDVIVES SERVICE  SCHEME</t>
  </si>
  <si>
    <t>IMMUNIZATION EXERCISE</t>
  </si>
  <si>
    <t>SAVE CHILDREEN PROGRAMME</t>
  </si>
  <si>
    <t>CONTROL OF AIDS PROGRAMME</t>
  </si>
  <si>
    <t>COUNTER PARTS  FUNDING  OF POLIO</t>
  </si>
  <si>
    <t xml:space="preserve">Construction of clinic ;yanhoho,garin </t>
  </si>
  <si>
    <t>gawo &amp; d/safe</t>
  </si>
  <si>
    <t>upgrade of girka phc</t>
  </si>
  <si>
    <t>Renovation of clinics jankyarma.Radi,</t>
  </si>
  <si>
    <t>Shakadawa,moda dogari, etc</t>
  </si>
  <si>
    <t>,04210000000001</t>
  </si>
  <si>
    <t>,04210000000002</t>
  </si>
  <si>
    <t>,04210000000003</t>
  </si>
  <si>
    <t>Renovation of clinic Kagadama</t>
  </si>
  <si>
    <t>,04210000000004</t>
  </si>
  <si>
    <t>Renovation of clinic kabobi</t>
  </si>
  <si>
    <t>,04210000000005</t>
  </si>
  <si>
    <t>Renovation of clinic Dangamji</t>
  </si>
  <si>
    <t>,04210000000006</t>
  </si>
  <si>
    <t>Renovationof clinic Garu</t>
  </si>
  <si>
    <t>,04210000000007</t>
  </si>
  <si>
    <t>,04210000000008</t>
  </si>
  <si>
    <t>Renovation of clinic Moda gari</t>
  </si>
  <si>
    <t>,04210000000009</t>
  </si>
  <si>
    <t>Construction of clinic kuntu</t>
  </si>
  <si>
    <t>,04210000000010</t>
  </si>
  <si>
    <t>Construction of clinic Nahuta Gafia</t>
  </si>
  <si>
    <t>,04210000000011</t>
  </si>
  <si>
    <t xml:space="preserve">Construction of Clinic  shofal </t>
  </si>
  <si>
    <t>,04210000000012</t>
  </si>
  <si>
    <t>Renovation of Allemi clinic</t>
  </si>
  <si>
    <t>,04210000000013</t>
  </si>
  <si>
    <t>Renovation of kafin mashi Clinic</t>
  </si>
  <si>
    <t>Renovation of kwarin majema clinic</t>
  </si>
  <si>
    <t>,04210000000015</t>
  </si>
  <si>
    <t xml:space="preserve">Renovation of Barbaruga  clinic </t>
  </si>
  <si>
    <t>,04210000000014</t>
  </si>
  <si>
    <t>,04210000000016</t>
  </si>
  <si>
    <t>Ambulance chc Kaita</t>
  </si>
  <si>
    <t>,04210000000018</t>
  </si>
  <si>
    <t>Ambulance Phc Yandaki</t>
  </si>
  <si>
    <t>,04210000000020</t>
  </si>
  <si>
    <t>,04210000000021</t>
  </si>
  <si>
    <t>,04210000000019</t>
  </si>
  <si>
    <t>,04210000000022</t>
  </si>
  <si>
    <t>Motor cycles  10 numbers for Incharges</t>
  </si>
  <si>
    <t>,04210000000023</t>
  </si>
  <si>
    <t>X-ray machine chc  Kaita</t>
  </si>
  <si>
    <t>X-ray machine Phc Dankama</t>
  </si>
  <si>
    <t>X-ray machine Phc Yandaki</t>
  </si>
  <si>
    <t>supply of hospital equipment shakadawa</t>
  </si>
  <si>
    <t>Supply of hospital equipment Radi clinic</t>
  </si>
  <si>
    <t>Expansion of  Chc  kaita Laboratory</t>
  </si>
  <si>
    <t>Expansion of  Chc  kaita  Maternity</t>
  </si>
  <si>
    <t>,04210000000024</t>
  </si>
  <si>
    <t>,04210000000025</t>
  </si>
  <si>
    <t>,04210000000026</t>
  </si>
  <si>
    <t>facing of yanhoho phc</t>
  </si>
  <si>
    <t>Construction of Smart Toilet</t>
  </si>
  <si>
    <t>Construction of Ward  Wash Office, Kaita,dankama, yandaki, Abdallawa &amp; girka</t>
  </si>
  <si>
    <t>Boreholes and other Water Facilities</t>
  </si>
  <si>
    <t>Construction  of Motorized Boreholes</t>
  </si>
  <si>
    <t>Construction of Borehole(ten wards)</t>
  </si>
  <si>
    <t>provision of solar bore holes</t>
  </si>
  <si>
    <t>Provision of solar powerd Borehole  Dankaba</t>
  </si>
  <si>
    <t xml:space="preserve">purchase of of Hand pump Materials </t>
  </si>
  <si>
    <t>Provision of solar powerd Borehole  Dankama</t>
  </si>
  <si>
    <t xml:space="preserve">Provision of solar powerd Borehole  barbarruga </t>
  </si>
  <si>
    <t>Provision of solar powerd Borehole  Ba'awa</t>
  </si>
  <si>
    <t>Motor Cycles  15 no for i/c wash  and supervision</t>
  </si>
  <si>
    <t>Rehabilatation of boreholes and open wells</t>
  </si>
  <si>
    <t>Construction of 3 rings culvert in front civil Defence office (old NRC secretriat ) kaita</t>
  </si>
  <si>
    <t>CAPITAL AUGUMENTATION</t>
  </si>
  <si>
    <t>Other Investment Property( Provision of purchase of share)</t>
  </si>
  <si>
    <t>Donation general</t>
  </si>
  <si>
    <t>10350000000010</t>
  </si>
  <si>
    <t>purchase of drugs and chemicals</t>
  </si>
  <si>
    <t xml:space="preserve">irrigation scheme </t>
  </si>
  <si>
    <t xml:space="preserve">Conversion to solar  Semi urban scheme  </t>
  </si>
  <si>
    <t>Renovation of   District head kaita house</t>
  </si>
  <si>
    <t>construction of district head office Kaita</t>
  </si>
  <si>
    <t>Renovation of NDLEA   office kaita</t>
  </si>
  <si>
    <t>Furnishing of MCH  HOUSE  KAITA</t>
  </si>
  <si>
    <t>Construction  of  Kaita Modern Market (phase 1)</t>
  </si>
  <si>
    <t>Motor Vehicles chairman  official car, secretary official car, council leader officila car, v.c  offficial car, 8 elected councilors official car</t>
  </si>
  <si>
    <t>Motor Cycles, 16 NO Village heads,And Government officials</t>
  </si>
  <si>
    <t xml:space="preserve">motor vehicle  </t>
  </si>
  <si>
    <t>HLGA Official car</t>
  </si>
  <si>
    <t xml:space="preserve"> Legislative  Council bus</t>
  </si>
  <si>
    <t>District head Kaita Official  Car</t>
  </si>
  <si>
    <t>District head Dankama  Official  Car</t>
  </si>
  <si>
    <t>2 no Elected  councilors  Official  Cars</t>
  </si>
  <si>
    <t>13250000000040</t>
  </si>
  <si>
    <t>13250000000043</t>
  </si>
  <si>
    <t>13250000000044</t>
  </si>
  <si>
    <t>13250000000045</t>
  </si>
  <si>
    <t>13250000000046</t>
  </si>
  <si>
    <t>13250000000047</t>
  </si>
  <si>
    <t>Construction of Legislative  offices and council  Chamber</t>
  </si>
  <si>
    <t>mass Transit  buses</t>
  </si>
  <si>
    <t>13250000000041</t>
  </si>
  <si>
    <t>13250000000048</t>
  </si>
  <si>
    <t>Food Stuff / Catering Materials Supplies(Nutrition)</t>
  </si>
  <si>
    <t xml:space="preserve">Repairs  of trucks  </t>
  </si>
  <si>
    <t>Construction of drainage And rock hard core stone petching and laterite filling  sabi</t>
  </si>
  <si>
    <t>17340000000024</t>
  </si>
  <si>
    <t>construction of masjid  busau,jifatu,kafin mashi, sawarya dona dan tsara</t>
  </si>
  <si>
    <t>completion of five daily  prayer mosque matsai unguwar  alhaji sule</t>
  </si>
  <si>
    <t>fixing of floor  carpert  and sound  equipment  at juma'at mosque  across ten wards</t>
  </si>
  <si>
    <t>051700000000011</t>
  </si>
  <si>
    <t>05170000000022</t>
  </si>
  <si>
    <t>05170000000023</t>
  </si>
  <si>
    <t>05170000000024</t>
  </si>
  <si>
    <t>05170000000025</t>
  </si>
  <si>
    <t>05170000000026</t>
  </si>
  <si>
    <t>Constuction /Renovation of primary schools, General</t>
  </si>
  <si>
    <t>construction of slauthe slab / Abbaitor kagadama</t>
  </si>
  <si>
    <t>1150000000014</t>
  </si>
  <si>
    <t>Purchase of sprayer and tiller machine</t>
  </si>
  <si>
    <t>Ambulance Phc Dankama</t>
  </si>
  <si>
    <t>04210000000027</t>
  </si>
  <si>
    <t>04210000000028</t>
  </si>
  <si>
    <t>Construction of Maternal And Child health cliniic kaita   phase1  Kaita</t>
  </si>
  <si>
    <t xml:space="preserve">constuction of drainage and 4 no Access culvert  slab  from old to New culvert  dankaba </t>
  </si>
  <si>
    <t>construction of clinic Waila Yanhoho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</si>
</sst>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20">
    <font>
      <sz val="11"/>
      <color theme="1"/>
      <name val="Calibri"/>
      <charset val="134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i/>
      <sz val="12"/>
      <color theme="1"/>
      <name val="Tahoma"/>
      <family val="2"/>
    </font>
    <font>
      <b/>
      <i/>
      <sz val="12"/>
      <color theme="1"/>
      <name val="Tahoma"/>
      <family val="2"/>
    </font>
    <font>
      <sz val="12"/>
      <color rgb="FF000000"/>
      <name val="Tahoma"/>
      <family val="2"/>
    </font>
    <font>
      <sz val="12"/>
      <name val="Tahoma"/>
      <family val="2"/>
    </font>
    <font>
      <b/>
      <sz val="12"/>
      <color rgb="FF000000"/>
      <name val="Tahoma"/>
      <family val="2"/>
    </font>
    <font>
      <b/>
      <sz val="14"/>
      <color rgb="FF000000"/>
      <name val="Tahoma"/>
      <family val="2"/>
    </font>
    <font>
      <sz val="14"/>
      <color rgb="FF000000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sz val="12"/>
      <color theme="1"/>
      <name val="Calibri Light"/>
      <family val="2"/>
      <scheme val="major"/>
    </font>
    <font>
      <b/>
      <u/>
      <sz val="12"/>
      <color theme="1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sz val="12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164" fontId="14" fillId="0" borderId="0" applyFon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Font="1" applyBorder="1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 applyProtection="1">
      <alignment horizontal="left"/>
      <protection locked="0"/>
    </xf>
    <xf numFmtId="164" fontId="2" fillId="0" borderId="1" xfId="1" applyFont="1" applyBorder="1" applyAlignment="1">
      <alignment vertical="center" wrapText="1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164" fontId="1" fillId="0" borderId="1" xfId="1" applyNumberFormat="1" applyFont="1" applyBorder="1" applyProtection="1">
      <protection locked="0"/>
    </xf>
    <xf numFmtId="43" fontId="0" fillId="0" borderId="2" xfId="1" applyNumberFormat="1" applyFont="1" applyBorder="1" applyProtection="1">
      <protection locked="0"/>
    </xf>
    <xf numFmtId="43" fontId="0" fillId="0" borderId="0" xfId="1" applyNumberFormat="1" applyFont="1" applyProtection="1">
      <protection locked="0"/>
    </xf>
    <xf numFmtId="43" fontId="0" fillId="0" borderId="1" xfId="1" applyNumberFormat="1" applyFont="1" applyBorder="1" applyProtection="1"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4" fontId="2" fillId="0" borderId="1" xfId="1" applyFont="1" applyBorder="1" applyAlignment="1" applyProtection="1">
      <alignment vertical="center" wrapText="1"/>
    </xf>
    <xf numFmtId="164" fontId="1" fillId="0" borderId="1" xfId="1" applyNumberFormat="1" applyFont="1" applyBorder="1" applyAlignment="1" applyProtection="1">
      <alignment vertical="center" wrapText="1"/>
      <protection locked="0"/>
    </xf>
    <xf numFmtId="0" fontId="3" fillId="0" borderId="0" xfId="0" applyFont="1"/>
    <xf numFmtId="164" fontId="4" fillId="0" borderId="1" xfId="1" applyFont="1" applyBorder="1"/>
    <xf numFmtId="164" fontId="2" fillId="0" borderId="1" xfId="1" applyFont="1" applyBorder="1" applyProtection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164" fontId="4" fillId="0" borderId="1" xfId="1" applyFont="1" applyBorder="1" applyProtection="1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1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Font="1" applyBorder="1" applyAlignment="1">
      <alignment vertical="center" wrapText="1"/>
    </xf>
    <xf numFmtId="164" fontId="5" fillId="0" borderId="1" xfId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1" applyFont="1" applyBorder="1" applyAlignment="1">
      <alignment vertical="center" wrapText="1"/>
    </xf>
    <xf numFmtId="0" fontId="8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164" fontId="8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 applyProtection="1">
      <alignment vertical="center" wrapText="1"/>
      <protection locked="0"/>
    </xf>
    <xf numFmtId="164" fontId="11" fillId="0" borderId="1" xfId="1" applyFont="1" applyBorder="1" applyAlignment="1" applyProtection="1">
      <alignment vertical="center" wrapText="1"/>
      <protection locked="0"/>
    </xf>
    <xf numFmtId="43" fontId="12" fillId="0" borderId="1" xfId="1" applyNumberFormat="1" applyFont="1" applyBorder="1" applyProtection="1">
      <protection locked="0"/>
    </xf>
    <xf numFmtId="164" fontId="10" fillId="0" borderId="1" xfId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  <protection locked="0"/>
    </xf>
    <xf numFmtId="0" fontId="13" fillId="0" borderId="1" xfId="0" applyFont="1" applyBorder="1" applyAlignment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1" fillId="0" borderId="1" xfId="1" applyFont="1" applyBorder="1"/>
    <xf numFmtId="0" fontId="1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>
      <alignment vertical="center" wrapText="1"/>
    </xf>
    <xf numFmtId="0" fontId="15" fillId="0" borderId="1" xfId="0" applyFont="1" applyBorder="1" applyAlignment="1" applyProtection="1">
      <alignment vertical="center" wrapText="1"/>
      <protection locked="0"/>
    </xf>
    <xf numFmtId="0" fontId="15" fillId="0" borderId="1" xfId="0" quotePrefix="1" applyFont="1" applyBorder="1" applyAlignment="1" applyProtection="1">
      <alignment vertical="center" wrapText="1"/>
      <protection locked="0"/>
    </xf>
    <xf numFmtId="1" fontId="1" fillId="0" borderId="1" xfId="0" applyNumberFormat="1" applyFont="1" applyBorder="1" applyAlignment="1" applyProtection="1">
      <alignment vertical="center" wrapText="1"/>
      <protection locked="0"/>
    </xf>
    <xf numFmtId="1" fontId="1" fillId="0" borderId="1" xfId="0" applyNumberFormat="1" applyFont="1" applyBorder="1" applyAlignment="1" applyProtection="1">
      <alignment horizontal="left" vertical="center" wrapText="1"/>
      <protection locked="0"/>
    </xf>
    <xf numFmtId="1" fontId="15" fillId="0" borderId="1" xfId="0" applyNumberFormat="1" applyFont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164" fontId="1" fillId="0" borderId="1" xfId="1" applyFont="1" applyBorder="1" applyAlignment="1" applyProtection="1">
      <alignment horizontal="right" vertical="center" wrapText="1"/>
      <protection locked="0"/>
    </xf>
    <xf numFmtId="164" fontId="18" fillId="0" borderId="1" xfId="1" applyFont="1" applyBorder="1" applyAlignment="1" applyProtection="1">
      <alignment vertical="center" wrapText="1"/>
      <protection locked="0"/>
    </xf>
    <xf numFmtId="43" fontId="15" fillId="0" borderId="8" xfId="1" applyNumberFormat="1" applyFont="1" applyBorder="1" applyProtection="1">
      <protection locked="0"/>
    </xf>
    <xf numFmtId="43" fontId="15" fillId="0" borderId="1" xfId="1" applyNumberFormat="1" applyFont="1" applyBorder="1" applyProtection="1">
      <protection locked="0"/>
    </xf>
    <xf numFmtId="43" fontId="15" fillId="2" borderId="1" xfId="1" applyNumberFormat="1" applyFont="1" applyFill="1" applyBorder="1" applyProtection="1">
      <protection locked="0"/>
    </xf>
    <xf numFmtId="164" fontId="19" fillId="0" borderId="1" xfId="1" applyFont="1" applyBorder="1" applyAlignment="1" applyProtection="1">
      <alignment vertical="center" wrapText="1"/>
      <protection locked="0"/>
    </xf>
    <xf numFmtId="43" fontId="15" fillId="0" borderId="1" xfId="1" applyNumberFormat="1" applyFont="1" applyBorder="1" applyAlignment="1" applyProtection="1">
      <alignment horizontal="left"/>
      <protection locked="0"/>
    </xf>
    <xf numFmtId="165" fontId="15" fillId="2" borderId="1" xfId="1" applyNumberFormat="1" applyFont="1" applyFill="1" applyBorder="1" applyProtection="1">
      <protection locked="0"/>
    </xf>
    <xf numFmtId="165" fontId="15" fillId="0" borderId="1" xfId="1" applyNumberFormat="1" applyFont="1" applyBorder="1" applyProtection="1">
      <protection locked="0"/>
    </xf>
    <xf numFmtId="165" fontId="16" fillId="2" borderId="1" xfId="0" applyNumberFormat="1" applyFont="1" applyFill="1" applyBorder="1" applyProtection="1">
      <protection locked="0"/>
    </xf>
    <xf numFmtId="165" fontId="15" fillId="2" borderId="1" xfId="0" applyNumberFormat="1" applyFont="1" applyFill="1" applyBorder="1" applyProtection="1">
      <protection locked="0"/>
    </xf>
    <xf numFmtId="0" fontId="17" fillId="0" borderId="0" xfId="0" applyFont="1" applyProtection="1">
      <protection locked="0"/>
    </xf>
    <xf numFmtId="3" fontId="15" fillId="0" borderId="1" xfId="0" applyNumberFormat="1" applyFont="1" applyBorder="1" applyProtection="1">
      <protection locked="0"/>
    </xf>
    <xf numFmtId="3" fontId="15" fillId="0" borderId="1" xfId="0" applyNumberFormat="1" applyFont="1" applyBorder="1" applyAlignment="1" applyProtection="1">
      <alignment horizontal="right"/>
      <protection locked="0"/>
    </xf>
    <xf numFmtId="165" fontId="17" fillId="2" borderId="1" xfId="0" applyNumberFormat="1" applyFont="1" applyFill="1" applyBorder="1" applyProtection="1">
      <protection locked="0"/>
    </xf>
    <xf numFmtId="3" fontId="17" fillId="0" borderId="3" xfId="0" applyNumberFormat="1" applyFont="1" applyBorder="1" applyProtection="1">
      <protection locked="0"/>
    </xf>
    <xf numFmtId="164" fontId="15" fillId="0" borderId="1" xfId="1" applyFont="1" applyBorder="1" applyAlignment="1" applyProtection="1">
      <alignment vertical="center" wrapText="1"/>
      <protection locked="0"/>
    </xf>
    <xf numFmtId="1" fontId="17" fillId="0" borderId="1" xfId="0" applyNumberFormat="1" applyFont="1" applyBorder="1" applyProtection="1">
      <protection locked="0"/>
    </xf>
    <xf numFmtId="164" fontId="15" fillId="0" borderId="1" xfId="1" applyNumberFormat="1" applyFont="1" applyBorder="1" applyAlignment="1" applyProtection="1">
      <alignment vertical="center" wrapText="1"/>
      <protection locked="0"/>
    </xf>
    <xf numFmtId="0" fontId="15" fillId="0" borderId="0" xfId="0" applyFont="1" applyProtection="1">
      <protection locked="0"/>
    </xf>
    <xf numFmtId="4" fontId="15" fillId="0" borderId="0" xfId="0" applyNumberFormat="1" applyFont="1" applyProtection="1"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17" fillId="0" borderId="7" xfId="0" applyFont="1" applyBorder="1" applyProtection="1">
      <protection locked="0"/>
    </xf>
    <xf numFmtId="43" fontId="17" fillId="0" borderId="6" xfId="1" applyNumberFormat="1" applyFont="1" applyBorder="1" applyProtection="1">
      <protection locked="0"/>
    </xf>
    <xf numFmtId="43" fontId="17" fillId="0" borderId="7" xfId="1" applyNumberFormat="1" applyFont="1" applyBorder="1" applyProtection="1">
      <protection locked="0"/>
    </xf>
    <xf numFmtId="43" fontId="1" fillId="0" borderId="6" xfId="1" applyNumberFormat="1" applyFont="1" applyBorder="1" applyProtection="1">
      <protection locked="0"/>
    </xf>
    <xf numFmtId="164" fontId="15" fillId="0" borderId="0" xfId="1" applyFont="1" applyBorder="1" applyAlignment="1" applyProtection="1">
      <alignment vertical="center" wrapText="1"/>
      <protection locked="0"/>
    </xf>
    <xf numFmtId="164" fontId="15" fillId="0" borderId="0" xfId="1" applyNumberFormat="1" applyFont="1" applyBorder="1" applyAlignment="1" applyProtection="1">
      <alignment vertical="center" wrapText="1"/>
      <protection locked="0"/>
    </xf>
    <xf numFmtId="1" fontId="15" fillId="0" borderId="1" xfId="0" quotePrefix="1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164" fontId="15" fillId="0" borderId="0" xfId="1" applyFont="1" applyAlignment="1" applyProtection="1">
      <alignment horizontal="right"/>
      <protection locked="0"/>
    </xf>
    <xf numFmtId="3" fontId="1" fillId="0" borderId="0" xfId="0" applyNumberFormat="1" applyFont="1" applyProtection="1">
      <protection locked="0"/>
    </xf>
    <xf numFmtId="1" fontId="1" fillId="0" borderId="0" xfId="0" applyNumberFormat="1" applyFont="1" applyAlignment="1" applyProtection="1">
      <alignment horizontal="left"/>
      <protection locked="0"/>
    </xf>
    <xf numFmtId="1" fontId="1" fillId="0" borderId="1" xfId="0" applyNumberFormat="1" applyFont="1" applyBorder="1" applyAlignment="1" applyProtection="1">
      <alignment horizontal="left"/>
      <protection locked="0"/>
    </xf>
    <xf numFmtId="0" fontId="1" fillId="0" borderId="4" xfId="0" applyFont="1" applyFill="1" applyBorder="1" applyProtection="1">
      <protection locked="0"/>
    </xf>
    <xf numFmtId="43" fontId="1" fillId="0" borderId="1" xfId="1" applyNumberFormat="1" applyFont="1" applyBorder="1" applyProtection="1">
      <protection locked="0"/>
    </xf>
    <xf numFmtId="1" fontId="1" fillId="0" borderId="1" xfId="0" quotePrefix="1" applyNumberFormat="1" applyFont="1" applyBorder="1" applyAlignment="1" applyProtection="1">
      <alignment horizontal="left" vertical="center" wrapText="1"/>
      <protection locked="0"/>
    </xf>
    <xf numFmtId="43" fontId="1" fillId="0" borderId="2" xfId="1" applyNumberFormat="1" applyFont="1" applyBorder="1" applyProtection="1">
      <protection locked="0"/>
    </xf>
    <xf numFmtId="43" fontId="1" fillId="0" borderId="0" xfId="1" applyNumberFormat="1" applyFont="1" applyProtection="1">
      <protection locked="0"/>
    </xf>
    <xf numFmtId="43" fontId="1" fillId="0" borderId="5" xfId="1" applyNumberFormat="1" applyFont="1" applyBorder="1" applyProtection="1">
      <protection locked="0"/>
    </xf>
    <xf numFmtId="43" fontId="1" fillId="0" borderId="3" xfId="1" applyNumberFormat="1" applyFont="1" applyBorder="1" applyProtection="1">
      <protection locked="0"/>
    </xf>
    <xf numFmtId="43" fontId="1" fillId="0" borderId="7" xfId="1" applyNumberFormat="1" applyFont="1" applyBorder="1" applyProtection="1">
      <protection locked="0"/>
    </xf>
    <xf numFmtId="43" fontId="1" fillId="0" borderId="0" xfId="1" applyNumberFormat="1" applyFont="1" applyBorder="1" applyProtection="1">
      <protection locked="0"/>
    </xf>
    <xf numFmtId="0" fontId="1" fillId="0" borderId="7" xfId="0" applyFont="1" applyBorder="1" applyProtection="1">
      <protection locked="0"/>
    </xf>
    <xf numFmtId="165" fontId="1" fillId="0" borderId="4" xfId="1" applyNumberFormat="1" applyFont="1" applyBorder="1" applyProtection="1">
      <protection locked="0"/>
    </xf>
    <xf numFmtId="165" fontId="1" fillId="0" borderId="1" xfId="1" applyNumberFormat="1" applyFont="1" applyBorder="1" applyProtection="1">
      <protection locked="0"/>
    </xf>
    <xf numFmtId="164" fontId="5" fillId="0" borderId="1" xfId="1" applyFont="1" applyBorder="1" applyAlignment="1" applyProtection="1">
      <alignment vertical="center" wrapText="1"/>
      <protection locked="0"/>
    </xf>
    <xf numFmtId="165" fontId="1" fillId="2" borderId="1" xfId="0" applyNumberFormat="1" applyFont="1" applyFill="1" applyBorder="1" applyProtection="1">
      <protection locked="0"/>
    </xf>
    <xf numFmtId="164" fontId="5" fillId="0" borderId="1" xfId="1" applyNumberFormat="1" applyFont="1" applyBorder="1" applyAlignment="1" applyProtection="1">
      <alignment vertical="center" wrapText="1"/>
      <protection locked="0"/>
    </xf>
    <xf numFmtId="0" fontId="1" fillId="0" borderId="1" xfId="0" quotePrefix="1" applyFont="1" applyBorder="1" applyAlignment="1" applyProtection="1">
      <alignment vertical="top" wrapText="1"/>
      <protection locked="0"/>
    </xf>
    <xf numFmtId="4" fontId="1" fillId="0" borderId="1" xfId="0" applyNumberFormat="1" applyFont="1" applyBorder="1" applyProtection="1">
      <protection locked="0"/>
    </xf>
    <xf numFmtId="3" fontId="1" fillId="0" borderId="2" xfId="0" applyNumberFormat="1" applyFont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16" fillId="0" borderId="0" xfId="0" applyFont="1" applyAlignment="1" applyProtection="1">
      <alignment horizont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zoomScaleNormal="130" zoomScaleSheetLayoutView="90" workbookViewId="0"/>
  </sheetViews>
  <sheetFormatPr defaultColWidth="8.88671875" defaultRowHeight="15"/>
  <cols>
    <col min="1" max="1" width="10.6640625" style="1" customWidth="1"/>
    <col min="2" max="2" width="52" style="1" customWidth="1"/>
    <col min="3" max="4" width="26" style="1" customWidth="1"/>
    <col min="5" max="5" width="26.33203125" style="1" customWidth="1"/>
    <col min="6" max="6" width="9.21875" style="1" customWidth="1"/>
    <col min="7" max="16384" width="8.88671875" style="1"/>
  </cols>
  <sheetData>
    <row r="1" spans="1:6">
      <c r="A1" s="2"/>
      <c r="B1" s="2"/>
      <c r="C1" s="2"/>
      <c r="D1" s="2"/>
      <c r="E1" s="2"/>
      <c r="F1" s="2"/>
    </row>
    <row r="2" spans="1:6">
      <c r="A2" s="133" t="s">
        <v>0</v>
      </c>
      <c r="B2" s="133"/>
      <c r="C2" s="133"/>
      <c r="D2" s="133"/>
      <c r="E2" s="133"/>
      <c r="F2" s="2"/>
    </row>
    <row r="3" spans="1:6">
      <c r="A3" s="134" t="s">
        <v>1</v>
      </c>
      <c r="B3" s="134"/>
      <c r="C3" s="134"/>
      <c r="D3" s="134"/>
      <c r="E3" s="134"/>
      <c r="F3" s="2"/>
    </row>
    <row r="4" spans="1:6">
      <c r="A4" s="2"/>
      <c r="B4" s="2"/>
      <c r="C4" s="2"/>
      <c r="D4" s="2"/>
      <c r="E4" s="2"/>
      <c r="F4" s="2"/>
    </row>
    <row r="5" spans="1:6" ht="45">
      <c r="A5" s="10"/>
      <c r="B5" s="17" t="s">
        <v>2</v>
      </c>
      <c r="C5" s="5" t="s">
        <v>3</v>
      </c>
      <c r="D5" s="5" t="s">
        <v>4</v>
      </c>
      <c r="E5" s="5" t="s">
        <v>5</v>
      </c>
      <c r="F5" s="10" t="s">
        <v>6</v>
      </c>
    </row>
    <row r="6" spans="1:6" hidden="1">
      <c r="A6" s="23"/>
      <c r="B6" s="7"/>
      <c r="C6" s="38"/>
      <c r="D6" s="66"/>
      <c r="E6" s="66"/>
      <c r="F6" s="67"/>
    </row>
    <row r="7" spans="1:6">
      <c r="A7" s="7" t="s">
        <v>7</v>
      </c>
      <c r="B7" s="7" t="s">
        <v>8</v>
      </c>
      <c r="C7" s="15">
        <f>'CONS. MASTER B. SUMMARY F.ii'!C6</f>
        <v>457674416</v>
      </c>
      <c r="D7" s="15"/>
      <c r="E7" s="15">
        <f>'CONS. MASTER B. SUMMARY F.ii'!E6</f>
        <v>201393732.5</v>
      </c>
      <c r="F7" s="23"/>
    </row>
    <row r="8" spans="1:6">
      <c r="A8" s="7" t="s">
        <v>9</v>
      </c>
      <c r="B8" s="7" t="s">
        <v>10</v>
      </c>
      <c r="C8" s="15">
        <f>SUM(C9:C10)</f>
        <v>9694508865.9899998</v>
      </c>
      <c r="D8" s="15">
        <f>SUM(D9:D10)</f>
        <v>5346908417.1000004</v>
      </c>
      <c r="E8" s="15">
        <f>SUM(E9:E10)</f>
        <v>8948852090.4300003</v>
      </c>
      <c r="F8" s="23">
        <f>D8/C8*100</f>
        <v>55.153989655503565</v>
      </c>
    </row>
    <row r="9" spans="1:6">
      <c r="A9" s="23"/>
      <c r="B9" s="7" t="s">
        <v>11</v>
      </c>
      <c r="C9" s="38">
        <f>'SUMMARY OF REVENUE F.iii'!C6</f>
        <v>9529908801.9899998</v>
      </c>
      <c r="D9" s="38">
        <f>'SUMMARY OF REVENUE F.iii'!D6</f>
        <v>5242227288.5</v>
      </c>
      <c r="E9" s="38">
        <f>'SUMMARY OF REVENUE F.iii'!E6</f>
        <v>8139146851.8199997</v>
      </c>
      <c r="F9" s="23">
        <f t="shared" ref="F9:F25" si="0">D9/C9*100</f>
        <v>55.00815797319423</v>
      </c>
    </row>
    <row r="10" spans="1:6">
      <c r="A10" s="23"/>
      <c r="B10" s="7" t="s">
        <v>12</v>
      </c>
      <c r="C10" s="38">
        <f>'SUMMARY OF REVENUE F.iii'!C16</f>
        <v>164600064</v>
      </c>
      <c r="D10" s="38">
        <f>'SUMMARY OF REVENUE F.iii'!D16</f>
        <v>104681128.59999999</v>
      </c>
      <c r="E10" s="38">
        <f>'SUMMARY OF REVENUE F.iii'!E16</f>
        <v>809705238.61000001</v>
      </c>
      <c r="F10" s="23">
        <f t="shared" si="0"/>
        <v>63.597258747116889</v>
      </c>
    </row>
    <row r="11" spans="1:6" hidden="1">
      <c r="A11" s="23"/>
      <c r="B11" s="23"/>
      <c r="C11" s="38"/>
      <c r="D11" s="38"/>
      <c r="E11" s="38"/>
      <c r="F11" s="23"/>
    </row>
    <row r="12" spans="1:6">
      <c r="A12" s="7" t="s">
        <v>13</v>
      </c>
      <c r="B12" s="7" t="s">
        <v>14</v>
      </c>
      <c r="C12" s="15">
        <f>SUM(C13:C14)</f>
        <v>4392266069.79</v>
      </c>
      <c r="D12" s="15">
        <f>SUM(D13:D14)</f>
        <v>3259522421.0249996</v>
      </c>
      <c r="E12" s="15">
        <f>SUM(E13:E14)</f>
        <v>4377587360.5100002</v>
      </c>
      <c r="F12" s="23">
        <f t="shared" si="0"/>
        <v>74.21049565835709</v>
      </c>
    </row>
    <row r="13" spans="1:6">
      <c r="A13" s="23"/>
      <c r="B13" s="7" t="s">
        <v>15</v>
      </c>
      <c r="C13" s="38">
        <f>'CONS. MASTER B. SUMMARY F.ii'!C19</f>
        <v>2311022080.79</v>
      </c>
      <c r="D13" s="38">
        <f>'CONS. MASTER B. SUMMARY F.ii'!D19</f>
        <v>1868739560.9849999</v>
      </c>
      <c r="E13" s="38">
        <f>'CONS. MASTER B. SUMMARY F.ii'!E19</f>
        <v>2549594729.9000001</v>
      </c>
      <c r="F13" s="23">
        <f t="shared" si="0"/>
        <v>80.862038338733214</v>
      </c>
    </row>
    <row r="14" spans="1:6">
      <c r="A14" s="23"/>
      <c r="B14" s="7" t="s">
        <v>16</v>
      </c>
      <c r="C14" s="38">
        <f>'CONS. MASTER B. SUMMARY F.ii'!C20</f>
        <v>2081243989</v>
      </c>
      <c r="D14" s="38">
        <f>'CONS. MASTER B. SUMMARY F.ii'!D20</f>
        <v>1390782860.04</v>
      </c>
      <c r="E14" s="38">
        <f>'CONS. MASTER B. SUMMARY F.ii'!E20</f>
        <v>1827992630.6099999</v>
      </c>
      <c r="F14" s="23">
        <f t="shared" si="0"/>
        <v>66.824594684270821</v>
      </c>
    </row>
    <row r="15" spans="1:6" hidden="1">
      <c r="A15" s="23"/>
      <c r="B15" s="23"/>
      <c r="C15" s="38"/>
      <c r="D15" s="38"/>
      <c r="E15" s="38"/>
      <c r="F15" s="23"/>
    </row>
    <row r="16" spans="1:6" hidden="1">
      <c r="A16" s="23"/>
      <c r="B16" s="7" t="s">
        <v>17</v>
      </c>
      <c r="C16" s="38"/>
      <c r="D16" s="38"/>
      <c r="E16" s="38"/>
      <c r="F16" s="23"/>
    </row>
    <row r="17" spans="1:6" hidden="1">
      <c r="A17" s="23"/>
      <c r="B17" s="23"/>
      <c r="C17" s="38"/>
      <c r="D17" s="38"/>
      <c r="E17" s="38"/>
      <c r="F17" s="23"/>
    </row>
    <row r="18" spans="1:6">
      <c r="A18" s="7" t="s">
        <v>18</v>
      </c>
      <c r="B18" s="7" t="s">
        <v>19</v>
      </c>
      <c r="C18" s="15">
        <f>SUM(C19:C20)</f>
        <v>0</v>
      </c>
      <c r="D18" s="15">
        <f>SUM(D19:D20)</f>
        <v>0</v>
      </c>
      <c r="E18" s="15">
        <f>SUM(E19:E20)</f>
        <v>0</v>
      </c>
      <c r="F18" s="23" t="e">
        <f t="shared" si="0"/>
        <v>#DIV/0!</v>
      </c>
    </row>
    <row r="19" spans="1:6">
      <c r="A19" s="23"/>
      <c r="B19" s="7" t="s">
        <v>20</v>
      </c>
      <c r="C19" s="38">
        <f>'SUMMARY OF REVENUE F.iii'!C118</f>
        <v>0</v>
      </c>
      <c r="D19" s="38">
        <f>'SUMMARY OF REVENUE F.iii'!D118</f>
        <v>0</v>
      </c>
      <c r="E19" s="38">
        <f>'SUMMARY OF REVENUE F.iii'!E118</f>
        <v>0</v>
      </c>
      <c r="F19" s="23" t="e">
        <f t="shared" si="0"/>
        <v>#DIV/0!</v>
      </c>
    </row>
    <row r="20" spans="1:6">
      <c r="A20" s="23"/>
      <c r="B20" s="7" t="s">
        <v>21</v>
      </c>
      <c r="C20" s="38">
        <f>'CONS. MASTER B. SUMMARY F.ii'!C11</f>
        <v>0</v>
      </c>
      <c r="D20" s="38">
        <f>'CONS. MASTER B. SUMMARY F.ii'!D11</f>
        <v>0</v>
      </c>
      <c r="E20" s="38">
        <f>'CONS. MASTER B. SUMMARY F.ii'!E11</f>
        <v>0</v>
      </c>
      <c r="F20" s="23"/>
    </row>
    <row r="21" spans="1:6" hidden="1">
      <c r="A21" s="23"/>
      <c r="B21" s="23"/>
      <c r="C21" s="38"/>
      <c r="D21" s="38"/>
      <c r="E21" s="38"/>
      <c r="F21" s="23"/>
    </row>
    <row r="22" spans="1:6">
      <c r="A22" s="7" t="s">
        <v>22</v>
      </c>
      <c r="B22" s="7" t="s">
        <v>23</v>
      </c>
      <c r="C22" s="15">
        <f>'CONS. MASTER B. SUMMARY F.ii'!C27</f>
        <v>5759917212.1999998</v>
      </c>
      <c r="D22" s="15">
        <f>'CONS. MASTER B. SUMMARY F.ii'!D27</f>
        <v>2183576452.2200003</v>
      </c>
      <c r="E22" s="15">
        <f>'CONS. MASTER B. SUMMARY F.ii'!E27</f>
        <v>4772658462.4200001</v>
      </c>
      <c r="F22" s="23">
        <f t="shared" si="0"/>
        <v>37.909858280514825</v>
      </c>
    </row>
    <row r="23" spans="1:6" hidden="1">
      <c r="A23" s="23"/>
      <c r="B23" s="23"/>
      <c r="C23" s="38"/>
      <c r="D23" s="38"/>
      <c r="E23" s="38"/>
      <c r="F23" s="23"/>
    </row>
    <row r="24" spans="1:6">
      <c r="A24" s="7" t="s">
        <v>24</v>
      </c>
      <c r="B24" s="7" t="s">
        <v>25</v>
      </c>
      <c r="C24" s="15">
        <f>C7+C8+C18</f>
        <v>10152183281.99</v>
      </c>
      <c r="D24" s="15">
        <f>D7+D8+D18</f>
        <v>5346908417.1000004</v>
      </c>
      <c r="E24" s="15">
        <f>E7+E8+E18</f>
        <v>9150245822.9300003</v>
      </c>
      <c r="F24" s="23">
        <f t="shared" si="0"/>
        <v>52.667571778234446</v>
      </c>
    </row>
    <row r="25" spans="1:6">
      <c r="A25" s="7" t="s">
        <v>26</v>
      </c>
      <c r="B25" s="7" t="s">
        <v>27</v>
      </c>
      <c r="C25" s="15">
        <f>C12+C22</f>
        <v>10152183281.99</v>
      </c>
      <c r="D25" s="15">
        <f>D12+D22</f>
        <v>5443098873.2449999</v>
      </c>
      <c r="E25" s="15">
        <f>E12+E22</f>
        <v>9150245822.9300003</v>
      </c>
      <c r="F25" s="23">
        <f t="shared" si="0"/>
        <v>53.615057195638613</v>
      </c>
    </row>
    <row r="26" spans="1:6">
      <c r="A26" s="23"/>
      <c r="B26" s="7" t="s">
        <v>28</v>
      </c>
      <c r="C26" s="15"/>
      <c r="D26" s="15"/>
      <c r="E26" s="15">
        <f>E7+E8+E18-E12-E22</f>
        <v>0</v>
      </c>
      <c r="F26" s="23"/>
    </row>
    <row r="27" spans="1:6" hidden="1">
      <c r="A27" s="67"/>
      <c r="B27" s="67"/>
      <c r="C27" s="66"/>
      <c r="D27" s="66"/>
      <c r="E27" s="66"/>
      <c r="F27" s="67"/>
    </row>
    <row r="28" spans="1:6" hidden="1"/>
    <row r="29" spans="1:6" hidden="1"/>
    <row r="30" spans="1:6" hidden="1"/>
    <row r="31" spans="1:6" hidden="1"/>
    <row r="32" spans="1:6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horizontalDpi="4294967293" r:id="rId1"/>
  <headerFooter>
    <oddFooter>Page &amp;P of &amp;N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zoomScale="90" zoomScaleNormal="130" zoomScaleSheetLayoutView="90" workbookViewId="0">
      <selection activeCell="E4" sqref="E4"/>
    </sheetView>
  </sheetViews>
  <sheetFormatPr defaultColWidth="8.88671875" defaultRowHeight="15"/>
  <cols>
    <col min="1" max="1" width="15" style="1" customWidth="1"/>
    <col min="2" max="2" width="52" style="1" customWidth="1"/>
    <col min="3" max="3" width="26.21875" style="1" customWidth="1"/>
    <col min="4" max="4" width="24" style="1" customWidth="1"/>
    <col min="5" max="5" width="26.21875" style="1" customWidth="1"/>
    <col min="6" max="16384" width="8.88671875" style="1"/>
  </cols>
  <sheetData>
    <row r="1" spans="1:5">
      <c r="A1" s="2"/>
      <c r="B1" s="2"/>
      <c r="C1" s="2"/>
      <c r="D1" s="2"/>
      <c r="E1" s="2"/>
    </row>
    <row r="2" spans="1:5">
      <c r="A2" s="133" t="s">
        <v>29</v>
      </c>
      <c r="B2" s="133"/>
      <c r="C2" s="133"/>
      <c r="D2" s="133"/>
      <c r="E2" s="133"/>
    </row>
    <row r="3" spans="1:5">
      <c r="A3" s="134" t="s">
        <v>30</v>
      </c>
      <c r="B3" s="134"/>
      <c r="C3" s="134"/>
      <c r="D3" s="134"/>
      <c r="E3" s="134"/>
    </row>
    <row r="4" spans="1:5">
      <c r="A4" s="2"/>
      <c r="B4" s="2"/>
      <c r="C4" s="2"/>
      <c r="D4" s="2"/>
      <c r="E4" s="2"/>
    </row>
    <row r="5" spans="1:5" ht="45">
      <c r="A5" s="17" t="s">
        <v>31</v>
      </c>
      <c r="B5" s="17" t="s">
        <v>32</v>
      </c>
      <c r="C5" s="5" t="s">
        <v>3</v>
      </c>
      <c r="D5" s="5" t="s">
        <v>4</v>
      </c>
      <c r="E5" s="5" t="s">
        <v>5</v>
      </c>
    </row>
    <row r="6" spans="1:5">
      <c r="A6" s="10">
        <v>1</v>
      </c>
      <c r="B6" s="17" t="s">
        <v>33</v>
      </c>
      <c r="C6" s="62">
        <v>457674416</v>
      </c>
      <c r="D6" s="62">
        <v>0</v>
      </c>
      <c r="E6" s="62">
        <v>201393732.5</v>
      </c>
    </row>
    <row r="7" spans="1:5" hidden="1">
      <c r="A7" s="23">
        <v>2</v>
      </c>
      <c r="B7" s="63" t="s">
        <v>34</v>
      </c>
      <c r="C7" s="38"/>
      <c r="D7" s="38"/>
      <c r="E7" s="38"/>
    </row>
    <row r="8" spans="1:5">
      <c r="A8" s="23">
        <v>3</v>
      </c>
      <c r="B8" s="23" t="s">
        <v>35</v>
      </c>
      <c r="C8" s="38">
        <f>'SUMMARY OF REVENUE F.iii'!C6</f>
        <v>9529908801.9899998</v>
      </c>
      <c r="D8" s="38">
        <f>'SUMMARY OF REVENUE F.iii'!D6</f>
        <v>5242227288.5</v>
      </c>
      <c r="E8" s="38">
        <f>'SUMMARY OF REVENUE F.iii'!E6</f>
        <v>8139146851.8199997</v>
      </c>
    </row>
    <row r="9" spans="1:5">
      <c r="A9" s="23">
        <v>4</v>
      </c>
      <c r="B9" s="23" t="s">
        <v>36</v>
      </c>
      <c r="C9" s="38">
        <f>'SUMMARY OF REVENUE F.iii'!C16</f>
        <v>164600064</v>
      </c>
      <c r="D9" s="38">
        <f>'SUMMARY OF REVENUE F.iii'!D16</f>
        <v>104681128.59999999</v>
      </c>
      <c r="E9" s="38">
        <f>'SUMMARY OF REVENUE F.iii'!E16</f>
        <v>809705238.61000001</v>
      </c>
    </row>
    <row r="10" spans="1:5">
      <c r="A10" s="23">
        <v>5</v>
      </c>
      <c r="B10" s="23" t="s">
        <v>37</v>
      </c>
      <c r="C10" s="38">
        <f>'SUMMARY OF REVENUE F.iii'!C118</f>
        <v>0</v>
      </c>
      <c r="D10" s="38">
        <f>'SUMMARY OF REVENUE F.iii'!D118</f>
        <v>0</v>
      </c>
      <c r="E10" s="38">
        <f>'SUMMARY OF REVENUE F.iii'!E118</f>
        <v>0</v>
      </c>
    </row>
    <row r="11" spans="1:5">
      <c r="A11" s="23">
        <v>6</v>
      </c>
      <c r="B11" s="23" t="s">
        <v>38</v>
      </c>
      <c r="C11" s="38">
        <f>'SUMMARY OF REVENUE F.iii'!C128</f>
        <v>0</v>
      </c>
      <c r="D11" s="38">
        <f>'SUMMARY OF REVENUE F.iii'!D128</f>
        <v>0</v>
      </c>
      <c r="E11" s="38">
        <f>'SUMMARY OF REVENUE F.iii'!E128</f>
        <v>0</v>
      </c>
    </row>
    <row r="12" spans="1:5">
      <c r="A12" s="7">
        <v>7</v>
      </c>
      <c r="B12" s="7" t="s">
        <v>39</v>
      </c>
      <c r="C12" s="15">
        <f>SUM(C8:C11)</f>
        <v>9694508865.9899998</v>
      </c>
      <c r="D12" s="15">
        <f>SUM(D8:D11)</f>
        <v>5346908417.1000004</v>
      </c>
      <c r="E12" s="15">
        <f>SUM(E8:E11)</f>
        <v>8948852090.4300003</v>
      </c>
    </row>
    <row r="13" spans="1:5">
      <c r="A13" s="7">
        <v>8</v>
      </c>
      <c r="B13" s="7" t="s">
        <v>40</v>
      </c>
      <c r="C13" s="15">
        <f>C6+C12</f>
        <v>10152183281.99</v>
      </c>
      <c r="D13" s="15">
        <f>D6+D12</f>
        <v>5346908417.1000004</v>
      </c>
      <c r="E13" s="15">
        <f>E6+E12</f>
        <v>9150245822.9300003</v>
      </c>
    </row>
    <row r="14" spans="1:5" hidden="1">
      <c r="A14" s="23">
        <v>9</v>
      </c>
      <c r="B14" s="63" t="s">
        <v>41</v>
      </c>
      <c r="C14" s="38"/>
      <c r="D14" s="38"/>
      <c r="E14" s="38"/>
    </row>
    <row r="15" spans="1:5" hidden="1">
      <c r="A15" s="23">
        <v>10</v>
      </c>
      <c r="B15" s="7" t="s">
        <v>42</v>
      </c>
      <c r="C15" s="15"/>
      <c r="D15" s="15"/>
      <c r="E15" s="15"/>
    </row>
    <row r="16" spans="1:5">
      <c r="A16" s="23">
        <v>11</v>
      </c>
      <c r="B16" s="23" t="s">
        <v>43</v>
      </c>
      <c r="C16" s="38">
        <v>0</v>
      </c>
      <c r="D16" s="38">
        <v>0</v>
      </c>
      <c r="E16" s="38">
        <v>0</v>
      </c>
    </row>
    <row r="17" spans="1:5">
      <c r="A17" s="7">
        <v>12</v>
      </c>
      <c r="B17" s="7" t="s">
        <v>44</v>
      </c>
      <c r="C17" s="15">
        <f>C16</f>
        <v>0</v>
      </c>
      <c r="D17" s="15">
        <f>D16</f>
        <v>0</v>
      </c>
      <c r="E17" s="15">
        <f>E16</f>
        <v>0</v>
      </c>
    </row>
    <row r="18" spans="1:5" hidden="1">
      <c r="A18" s="23">
        <v>13</v>
      </c>
      <c r="B18" s="7" t="s">
        <v>45</v>
      </c>
      <c r="C18" s="15"/>
      <c r="D18" s="15"/>
      <c r="E18" s="15"/>
    </row>
    <row r="19" spans="1:5">
      <c r="A19" s="23">
        <v>14</v>
      </c>
      <c r="B19" s="23" t="s">
        <v>46</v>
      </c>
      <c r="C19" s="38">
        <f>'SUMMARY OF EXP F.iv'!C7</f>
        <v>2311022080.79</v>
      </c>
      <c r="D19" s="38">
        <f>'SUMMARY OF EXP F.iv'!D7</f>
        <v>1868739560.9849999</v>
      </c>
      <c r="E19" s="38">
        <f>'SUMMARY OF EXP F.iv'!E7</f>
        <v>2549594729.9000001</v>
      </c>
    </row>
    <row r="20" spans="1:5">
      <c r="A20" s="23">
        <v>15</v>
      </c>
      <c r="B20" s="23" t="s">
        <v>47</v>
      </c>
      <c r="C20" s="38">
        <f>'SUMMARY OF EXP F.iv'!C25</f>
        <v>2081243989</v>
      </c>
      <c r="D20" s="38">
        <f>'SUMMARY OF EXP F.iv'!D25</f>
        <v>1390782860.04</v>
      </c>
      <c r="E20" s="38">
        <f>'SUMMARY OF EXP F.iv'!E25</f>
        <v>1827992630.6099999</v>
      </c>
    </row>
    <row r="21" spans="1:5">
      <c r="A21" s="7">
        <v>16</v>
      </c>
      <c r="B21" s="7" t="s">
        <v>48</v>
      </c>
      <c r="C21" s="15">
        <f>SUM(C19:C20)</f>
        <v>4392266069.79</v>
      </c>
      <c r="D21" s="15">
        <f>SUM(D19:D20)</f>
        <v>3259522421.0249996</v>
      </c>
      <c r="E21" s="15">
        <f>SUM(E19:E20)</f>
        <v>4377587360.5100002</v>
      </c>
    </row>
    <row r="22" spans="1:5">
      <c r="A22" s="7">
        <v>17</v>
      </c>
      <c r="B22" s="7" t="s">
        <v>49</v>
      </c>
      <c r="C22" s="15">
        <f>C17+C21</f>
        <v>4392266069.79</v>
      </c>
      <c r="D22" s="15">
        <f>D17+D21</f>
        <v>3259522421.0249996</v>
      </c>
      <c r="E22" s="15">
        <f>E17+E21</f>
        <v>4377587360.5100002</v>
      </c>
    </row>
    <row r="23" spans="1:5" hidden="1">
      <c r="A23" s="23">
        <v>18</v>
      </c>
      <c r="B23" s="7" t="s">
        <v>50</v>
      </c>
      <c r="C23" s="15"/>
      <c r="D23" s="15"/>
      <c r="E23" s="15"/>
    </row>
    <row r="24" spans="1:5" ht="17.399999999999999">
      <c r="A24" s="23">
        <v>19</v>
      </c>
      <c r="B24" s="23" t="s">
        <v>51</v>
      </c>
      <c r="C24" s="64">
        <f>'PMD CAPITAL EXP F.xii'!D6</f>
        <v>889321926</v>
      </c>
      <c r="D24" s="64">
        <f>'PMD CAPITAL EXP F.xii'!E6</f>
        <v>246000000</v>
      </c>
      <c r="E24" s="64">
        <f>'PMD CAPITAL EXP F.xii'!F6</f>
        <v>827445000</v>
      </c>
    </row>
    <row r="25" spans="1:5" ht="17.399999999999999">
      <c r="A25" s="23">
        <v>20</v>
      </c>
      <c r="B25" s="23" t="s">
        <v>52</v>
      </c>
      <c r="C25" s="65">
        <f>'AGRIC CAPITAL EXP F.xii'!D6+'FINANCE CAPITAL EXP F.xii'!D7+'WORKS CAPITAL EXP F.xii'!D6</f>
        <v>3038001024.1999998</v>
      </c>
      <c r="D25" s="65">
        <f>'AGRIC CAPITAL EXP F.xii'!E6+'FINANCE CAPITAL EXP F.xii'!E7+'WORKS CAPITAL EXP F.xii'!E6</f>
        <v>1097061467</v>
      </c>
      <c r="E25" s="65">
        <f>'AGRIC CAPITAL EXP F.xii'!F6+'FINANCE CAPITAL EXP F.xii'!F7+'WORKS CAPITAL EXP F.xii'!F6</f>
        <v>2645334996.4700003</v>
      </c>
    </row>
    <row r="26" spans="1:5" ht="17.399999999999999">
      <c r="A26" s="23">
        <v>21</v>
      </c>
      <c r="B26" s="23" t="s">
        <v>53</v>
      </c>
      <c r="C26" s="65">
        <f>'ESD CAPITAL EXP F.xii'!D6+'PHC CAPITAL EXP F.xii'!D6+'WATSAN CAPITAL EXP F.xii'!D6</f>
        <v>1832594262</v>
      </c>
      <c r="D26" s="65">
        <f>'ESD CAPITAL EXP F.xii'!E6+'PHC CAPITAL EXP F.xii'!E6+'WATSAN CAPITAL EXP F.xii'!E6</f>
        <v>840514985.22000003</v>
      </c>
      <c r="E26" s="65">
        <f>'ESD CAPITAL EXP F.xii'!F6+'PHC CAPITAL EXP F.xii'!F6+'WATSAN CAPITAL EXP F.xii'!F6</f>
        <v>1299878465.95</v>
      </c>
    </row>
    <row r="27" spans="1:5">
      <c r="A27" s="7">
        <v>22</v>
      </c>
      <c r="B27" s="7" t="s">
        <v>54</v>
      </c>
      <c r="C27" s="15">
        <f>SUM(C24:C26)</f>
        <v>5759917212.1999998</v>
      </c>
      <c r="D27" s="15">
        <f>SUM(D24:D26)</f>
        <v>2183576452.2200003</v>
      </c>
      <c r="E27" s="15">
        <f>SUM(E24:E26)</f>
        <v>4772658462.4200001</v>
      </c>
    </row>
    <row r="28" spans="1:5">
      <c r="A28" s="7">
        <v>23</v>
      </c>
      <c r="B28" s="7" t="s">
        <v>55</v>
      </c>
      <c r="C28" s="15">
        <f>C22+C27</f>
        <v>10152183281.99</v>
      </c>
      <c r="D28" s="15">
        <f>D22+D27</f>
        <v>5443098873.2449999</v>
      </c>
      <c r="E28" s="15">
        <f>E22+E27</f>
        <v>9150245822.9300003</v>
      </c>
    </row>
    <row r="29" spans="1:5">
      <c r="A29" s="23">
        <v>24</v>
      </c>
      <c r="B29" s="7" t="s">
        <v>56</v>
      </c>
      <c r="C29" s="15">
        <f>C13-C28</f>
        <v>0</v>
      </c>
      <c r="D29" s="15"/>
      <c r="E29" s="15">
        <f>E13-E28</f>
        <v>0</v>
      </c>
    </row>
    <row r="30" spans="1:5" hidden="1">
      <c r="A30" s="23">
        <v>25</v>
      </c>
      <c r="B30" s="7" t="s">
        <v>57</v>
      </c>
      <c r="C30" s="38"/>
      <c r="D30" s="38"/>
      <c r="E30" s="38"/>
    </row>
    <row r="31" spans="1:5" hidden="1">
      <c r="A31" s="23">
        <v>26</v>
      </c>
      <c r="B31" s="23" t="s">
        <v>58</v>
      </c>
      <c r="C31" s="38"/>
      <c r="D31" s="38"/>
      <c r="E31" s="38"/>
    </row>
    <row r="32" spans="1:5">
      <c r="A32" s="23">
        <v>27</v>
      </c>
      <c r="B32" s="7" t="s">
        <v>59</v>
      </c>
      <c r="C32" s="15">
        <f>C31</f>
        <v>0</v>
      </c>
      <c r="D32" s="15"/>
      <c r="E32" s="15">
        <f>E31</f>
        <v>0</v>
      </c>
    </row>
    <row r="33" spans="1:5">
      <c r="A33" s="7">
        <v>28</v>
      </c>
      <c r="B33" s="7" t="s">
        <v>60</v>
      </c>
      <c r="C33" s="15">
        <f>C13+C32-C28</f>
        <v>0</v>
      </c>
      <c r="D33" s="15"/>
      <c r="E33" s="15">
        <f>E13+E32-E28</f>
        <v>0</v>
      </c>
    </row>
    <row r="34" spans="1:5" hidden="1"/>
    <row r="35" spans="1:5" hidden="1"/>
    <row r="36" spans="1:5" hidden="1"/>
    <row r="37" spans="1:5" hidden="1"/>
    <row r="38" spans="1:5" hidden="1"/>
    <row r="39" spans="1:5" hidden="1"/>
    <row r="40" spans="1:5" hidden="1"/>
    <row r="41" spans="1:5" hidden="1"/>
    <row r="42" spans="1:5" hidden="1"/>
    <row r="43" spans="1:5" hidden="1"/>
    <row r="44" spans="1:5" hidden="1"/>
    <row r="45" spans="1:5" hidden="1"/>
    <row r="46" spans="1:5" hidden="1"/>
    <row r="47" spans="1:5" hidden="1"/>
    <row r="48" spans="1:5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55" zoomScale="90" zoomScaleNormal="140" zoomScaleSheetLayoutView="90" workbookViewId="0">
      <selection activeCell="E4" sqref="E4"/>
    </sheetView>
  </sheetViews>
  <sheetFormatPr defaultColWidth="8.88671875" defaultRowHeight="15"/>
  <cols>
    <col min="1" max="1" width="15" style="2" customWidth="1"/>
    <col min="2" max="2" width="52" style="2" customWidth="1"/>
    <col min="3" max="5" width="24.33203125" style="2" customWidth="1"/>
    <col min="6" max="16384" width="8.88671875" style="2"/>
  </cols>
  <sheetData>
    <row r="1" spans="1:5">
      <c r="A1" s="133" t="s">
        <v>61</v>
      </c>
      <c r="B1" s="133"/>
      <c r="C1" s="133"/>
      <c r="D1" s="133"/>
      <c r="E1" s="133"/>
    </row>
    <row r="2" spans="1:5">
      <c r="A2" s="134" t="s">
        <v>62</v>
      </c>
      <c r="B2" s="134"/>
      <c r="C2" s="134"/>
      <c r="D2" s="134"/>
      <c r="E2" s="134"/>
    </row>
    <row r="4" spans="1:5" ht="45">
      <c r="A4" s="17" t="s">
        <v>63</v>
      </c>
      <c r="B4" s="18" t="s">
        <v>64</v>
      </c>
      <c r="C4" s="5" t="s">
        <v>3</v>
      </c>
      <c r="D4" s="5" t="s">
        <v>4</v>
      </c>
      <c r="E4" s="5" t="s">
        <v>5</v>
      </c>
    </row>
    <row r="5" spans="1:5" s="1" customFormat="1">
      <c r="A5" s="56">
        <v>1</v>
      </c>
      <c r="B5" s="56" t="s">
        <v>65</v>
      </c>
      <c r="C5" s="15">
        <f>C6+C16+C118+C128</f>
        <v>9694508865.9899998</v>
      </c>
      <c r="D5" s="15">
        <f>D6+D16+D118+D128</f>
        <v>5346908417.1000004</v>
      </c>
      <c r="E5" s="15">
        <f>E6+E16+E118+E128</f>
        <v>8948852090.4300003</v>
      </c>
    </row>
    <row r="6" spans="1:5" s="1" customFormat="1">
      <c r="A6" s="56">
        <v>11</v>
      </c>
      <c r="B6" s="56" t="s">
        <v>66</v>
      </c>
      <c r="C6" s="15">
        <f>C7</f>
        <v>9529908801.9899998</v>
      </c>
      <c r="D6" s="15">
        <f>D7</f>
        <v>5242227288.5</v>
      </c>
      <c r="E6" s="15">
        <f>E7</f>
        <v>8139146851.8199997</v>
      </c>
    </row>
    <row r="7" spans="1:5" s="1" customFormat="1">
      <c r="A7" s="56">
        <v>1101</v>
      </c>
      <c r="B7" s="56" t="s">
        <v>66</v>
      </c>
      <c r="C7" s="15">
        <f>C8+C11+C13</f>
        <v>9529908801.9899998</v>
      </c>
      <c r="D7" s="15">
        <f>D8+D11+D13</f>
        <v>5242227288.5</v>
      </c>
      <c r="E7" s="15">
        <f>E8+E11+E13</f>
        <v>8139146851.8199997</v>
      </c>
    </row>
    <row r="8" spans="1:5" s="1" customFormat="1" ht="27.6">
      <c r="A8" s="56">
        <v>110101</v>
      </c>
      <c r="B8" s="57" t="s">
        <v>67</v>
      </c>
      <c r="C8" s="15">
        <f>SUM(C9:C10)</f>
        <v>9529908801.9899998</v>
      </c>
      <c r="D8" s="15">
        <f>SUM(D9:D10)</f>
        <v>5242227288.5</v>
      </c>
      <c r="E8" s="15">
        <f>SUM(E9:E10)</f>
        <v>3561715083.21</v>
      </c>
    </row>
    <row r="9" spans="1:5">
      <c r="A9" s="58">
        <v>11010101</v>
      </c>
      <c r="B9" s="58" t="s">
        <v>68</v>
      </c>
      <c r="C9" s="127">
        <v>9487705706.9899998</v>
      </c>
      <c r="D9" s="127">
        <v>5200024193.5</v>
      </c>
      <c r="E9" s="127">
        <v>3511070846.0100002</v>
      </c>
    </row>
    <row r="10" spans="1:5">
      <c r="A10" s="58">
        <v>11010101</v>
      </c>
      <c r="B10" s="58" t="s">
        <v>69</v>
      </c>
      <c r="C10" s="127">
        <v>42203095</v>
      </c>
      <c r="D10" s="127">
        <v>42203095</v>
      </c>
      <c r="E10" s="127">
        <v>50644237.200000003</v>
      </c>
    </row>
    <row r="11" spans="1:5" s="1" customFormat="1">
      <c r="A11" s="56">
        <v>110102</v>
      </c>
      <c r="B11" s="56" t="s">
        <v>70</v>
      </c>
      <c r="C11" s="15">
        <f>C12</f>
        <v>0</v>
      </c>
      <c r="D11" s="15">
        <f>D12</f>
        <v>0</v>
      </c>
      <c r="E11" s="15">
        <f>E12</f>
        <v>3669772864.4400001</v>
      </c>
    </row>
    <row r="12" spans="1:5">
      <c r="A12" s="58">
        <v>11010201</v>
      </c>
      <c r="B12" s="58" t="s">
        <v>71</v>
      </c>
      <c r="C12" s="59"/>
      <c r="D12" s="59"/>
      <c r="E12" s="127">
        <v>3669772864.4400001</v>
      </c>
    </row>
    <row r="13" spans="1:5" s="1" customFormat="1">
      <c r="A13" s="56">
        <v>110103</v>
      </c>
      <c r="B13" s="56" t="s">
        <v>72</v>
      </c>
      <c r="C13" s="15">
        <f>SUM(C14:C15)</f>
        <v>0</v>
      </c>
      <c r="D13" s="15">
        <f>SUM(D14:D15)</f>
        <v>0</v>
      </c>
      <c r="E13" s="15">
        <f>SUM(E14:E15)</f>
        <v>907658904.16999996</v>
      </c>
    </row>
    <row r="14" spans="1:5">
      <c r="A14" s="58">
        <v>11010301</v>
      </c>
      <c r="B14" s="58" t="s">
        <v>73</v>
      </c>
      <c r="C14" s="59"/>
      <c r="D14" s="59"/>
      <c r="E14" s="59">
        <v>0</v>
      </c>
    </row>
    <row r="15" spans="1:5">
      <c r="A15" s="58">
        <v>11010304</v>
      </c>
      <c r="B15" s="58" t="s">
        <v>74</v>
      </c>
      <c r="C15" s="59"/>
      <c r="D15" s="59"/>
      <c r="E15" s="127">
        <v>907658904.16999996</v>
      </c>
    </row>
    <row r="16" spans="1:5" s="1" customFormat="1">
      <c r="A16" s="56">
        <v>12</v>
      </c>
      <c r="B16" s="56" t="s">
        <v>75</v>
      </c>
      <c r="C16" s="15">
        <f>C17+C23</f>
        <v>164600064</v>
      </c>
      <c r="D16" s="15">
        <f>D17+D23</f>
        <v>104681128.59999999</v>
      </c>
      <c r="E16" s="15">
        <f>E17+E23</f>
        <v>809705238.61000001</v>
      </c>
    </row>
    <row r="17" spans="1:5" s="1" customFormat="1">
      <c r="A17" s="56">
        <v>1201</v>
      </c>
      <c r="B17" s="56" t="s">
        <v>76</v>
      </c>
      <c r="C17" s="15">
        <f>C18</f>
        <v>0</v>
      </c>
      <c r="D17" s="15">
        <f>D18</f>
        <v>0</v>
      </c>
      <c r="E17" s="15">
        <f>E18</f>
        <v>0</v>
      </c>
    </row>
    <row r="18" spans="1:5" s="1" customFormat="1">
      <c r="A18" s="56">
        <v>120103</v>
      </c>
      <c r="B18" s="56" t="s">
        <v>77</v>
      </c>
      <c r="C18" s="15">
        <f>SUM(C19:C22)</f>
        <v>0</v>
      </c>
      <c r="D18" s="15">
        <f>SUM(D19:D22)</f>
        <v>0</v>
      </c>
      <c r="E18" s="15">
        <f>SUM(E19:E22)</f>
        <v>0</v>
      </c>
    </row>
    <row r="19" spans="1:5" hidden="1">
      <c r="A19" s="58">
        <v>12010301</v>
      </c>
      <c r="B19" s="58" t="s">
        <v>78</v>
      </c>
      <c r="C19" s="59"/>
      <c r="D19" s="59"/>
      <c r="E19" s="59"/>
    </row>
    <row r="20" spans="1:5" hidden="1">
      <c r="A20" s="58">
        <v>12010303</v>
      </c>
      <c r="B20" s="58" t="s">
        <v>79</v>
      </c>
      <c r="C20" s="59"/>
      <c r="D20" s="59"/>
      <c r="E20" s="59"/>
    </row>
    <row r="21" spans="1:5" hidden="1">
      <c r="A21" s="58">
        <v>12010305</v>
      </c>
      <c r="B21" s="58" t="s">
        <v>80</v>
      </c>
      <c r="C21" s="59"/>
      <c r="D21" s="59"/>
      <c r="E21" s="59"/>
    </row>
    <row r="22" spans="1:5" hidden="1">
      <c r="A22" s="58">
        <v>12010306</v>
      </c>
      <c r="B22" s="58" t="s">
        <v>81</v>
      </c>
      <c r="C22" s="59"/>
      <c r="D22" s="59"/>
      <c r="E22" s="59"/>
    </row>
    <row r="23" spans="1:5" s="1" customFormat="1">
      <c r="A23" s="56">
        <v>12020000</v>
      </c>
      <c r="B23" s="56" t="s">
        <v>82</v>
      </c>
      <c r="C23" s="15">
        <f>C24+C53+C79+C81+C95+C105+C109+C111+C113+C116</f>
        <v>164600064</v>
      </c>
      <c r="D23" s="15">
        <f>D24+D53+D79+D81+D95+D105+D109+D111+D113+D116</f>
        <v>104681128.59999999</v>
      </c>
      <c r="E23" s="15">
        <f>E24+E53+E79+E81+E95+E105+E109+E111+E113+E116</f>
        <v>809705238.61000001</v>
      </c>
    </row>
    <row r="24" spans="1:5" s="1" customFormat="1">
      <c r="A24" s="56">
        <v>12020100</v>
      </c>
      <c r="B24" s="56" t="s">
        <v>83</v>
      </c>
      <c r="C24" s="15">
        <f>SUM(C25:C52)</f>
        <v>18370000</v>
      </c>
      <c r="D24" s="15">
        <f>SUM(D25:D52)</f>
        <v>11557800</v>
      </c>
      <c r="E24" s="15">
        <f>SUM(E25:E52)</f>
        <v>260158863.47</v>
      </c>
    </row>
    <row r="25" spans="1:5" hidden="1">
      <c r="A25" s="58">
        <v>12020105</v>
      </c>
      <c r="B25" s="58" t="s">
        <v>84</v>
      </c>
      <c r="C25" s="59"/>
      <c r="D25" s="59"/>
      <c r="E25" s="59"/>
    </row>
    <row r="26" spans="1:5">
      <c r="A26" s="58">
        <v>12020109</v>
      </c>
      <c r="B26" s="58" t="s">
        <v>85</v>
      </c>
      <c r="C26" s="83">
        <v>60000</v>
      </c>
      <c r="D26" s="83">
        <v>30000</v>
      </c>
      <c r="E26" s="83">
        <v>5000000</v>
      </c>
    </row>
    <row r="27" spans="1:5">
      <c r="A27" s="58">
        <v>12020111</v>
      </c>
      <c r="B27" s="58" t="s">
        <v>86</v>
      </c>
      <c r="C27" s="83">
        <v>0</v>
      </c>
      <c r="D27" s="83">
        <v>0</v>
      </c>
      <c r="E27" s="83">
        <v>0</v>
      </c>
    </row>
    <row r="28" spans="1:5">
      <c r="A28" s="58">
        <v>12020113</v>
      </c>
      <c r="B28" s="58" t="s">
        <v>87</v>
      </c>
      <c r="C28" s="83">
        <v>150000</v>
      </c>
      <c r="D28" s="83">
        <v>30000</v>
      </c>
      <c r="E28" s="83">
        <v>80000</v>
      </c>
    </row>
    <row r="29" spans="1:5">
      <c r="A29" s="58">
        <v>12020114</v>
      </c>
      <c r="B29" s="58" t="s">
        <v>88</v>
      </c>
      <c r="C29" s="83">
        <v>3000000</v>
      </c>
      <c r="D29" s="83">
        <v>1000000</v>
      </c>
      <c r="E29" s="83">
        <v>2000000</v>
      </c>
    </row>
    <row r="30" spans="1:5" hidden="1">
      <c r="A30" s="58">
        <v>12020115</v>
      </c>
      <c r="B30" s="58" t="s">
        <v>89</v>
      </c>
      <c r="C30" s="85"/>
      <c r="D30" s="85"/>
      <c r="E30" s="85"/>
    </row>
    <row r="31" spans="1:5">
      <c r="A31" s="58">
        <v>12020116</v>
      </c>
      <c r="B31" s="58" t="s">
        <v>90</v>
      </c>
      <c r="C31" s="83">
        <v>10000000</v>
      </c>
      <c r="D31" s="83">
        <v>5000000</v>
      </c>
      <c r="E31" s="83">
        <v>20000000</v>
      </c>
    </row>
    <row r="32" spans="1:5">
      <c r="A32" s="58">
        <v>12020117</v>
      </c>
      <c r="B32" s="58" t="s">
        <v>91</v>
      </c>
      <c r="C32" s="86">
        <v>60000</v>
      </c>
      <c r="D32" s="86">
        <v>53000</v>
      </c>
      <c r="E32" s="86">
        <v>60000</v>
      </c>
    </row>
    <row r="33" spans="1:5" hidden="1">
      <c r="A33" s="58">
        <v>12020118</v>
      </c>
      <c r="B33" s="58" t="s">
        <v>92</v>
      </c>
      <c r="C33" s="85"/>
      <c r="D33" s="85"/>
      <c r="E33" s="85"/>
    </row>
    <row r="34" spans="1:5" hidden="1">
      <c r="A34" s="58">
        <v>12020119</v>
      </c>
      <c r="B34" s="58" t="s">
        <v>93</v>
      </c>
      <c r="C34" s="85"/>
      <c r="D34" s="85"/>
      <c r="E34" s="85"/>
    </row>
    <row r="35" spans="1:5">
      <c r="A35" s="58">
        <v>12020120</v>
      </c>
      <c r="B35" s="58" t="s">
        <v>94</v>
      </c>
      <c r="C35" s="83">
        <v>50000</v>
      </c>
      <c r="D35" s="83">
        <v>2395800</v>
      </c>
      <c r="E35" s="83">
        <v>3500000</v>
      </c>
    </row>
    <row r="36" spans="1:5" hidden="1">
      <c r="A36" s="58">
        <v>12020121</v>
      </c>
      <c r="B36" s="58" t="s">
        <v>95</v>
      </c>
      <c r="C36" s="82"/>
      <c r="D36" s="82"/>
      <c r="E36" s="82"/>
    </row>
    <row r="37" spans="1:5">
      <c r="A37" s="58">
        <v>12020122</v>
      </c>
      <c r="B37" s="58" t="s">
        <v>96</v>
      </c>
      <c r="C37" s="83">
        <v>3000000</v>
      </c>
      <c r="D37" s="83">
        <v>2000000</v>
      </c>
      <c r="E37" s="83">
        <v>15000000</v>
      </c>
    </row>
    <row r="38" spans="1:5">
      <c r="A38" s="58">
        <v>12020124</v>
      </c>
      <c r="B38" s="58" t="s">
        <v>97</v>
      </c>
      <c r="C38" s="83"/>
      <c r="D38" s="83"/>
      <c r="E38" s="83">
        <v>10000000</v>
      </c>
    </row>
    <row r="39" spans="1:5">
      <c r="A39" s="58">
        <v>12020126</v>
      </c>
      <c r="B39" s="58" t="s">
        <v>98</v>
      </c>
      <c r="C39" s="83"/>
      <c r="D39" s="83"/>
      <c r="E39" s="83">
        <v>201218863.47</v>
      </c>
    </row>
    <row r="40" spans="1:5">
      <c r="A40" s="58">
        <v>12020128</v>
      </c>
      <c r="B40" s="58" t="s">
        <v>99</v>
      </c>
      <c r="C40" s="84"/>
      <c r="D40" s="84"/>
      <c r="E40" s="83">
        <v>500000</v>
      </c>
    </row>
    <row r="41" spans="1:5">
      <c r="A41" s="58">
        <v>12020129</v>
      </c>
      <c r="B41" s="58" t="s">
        <v>100</v>
      </c>
      <c r="C41" s="83">
        <v>2000000</v>
      </c>
      <c r="D41" s="84">
        <v>1000000</v>
      </c>
      <c r="E41" s="83">
        <v>2000000</v>
      </c>
    </row>
    <row r="42" spans="1:5">
      <c r="A42" s="58">
        <v>12020130</v>
      </c>
      <c r="B42" s="58" t="s">
        <v>101</v>
      </c>
      <c r="C42" s="84">
        <v>50000</v>
      </c>
      <c r="D42" s="84">
        <v>49000</v>
      </c>
      <c r="E42" s="83">
        <v>100000</v>
      </c>
    </row>
    <row r="43" spans="1:5" hidden="1">
      <c r="A43" s="58">
        <v>12020132</v>
      </c>
      <c r="B43" s="58" t="s">
        <v>102</v>
      </c>
      <c r="C43" s="85"/>
      <c r="D43" s="85"/>
      <c r="E43" s="85"/>
    </row>
    <row r="44" spans="1:5" hidden="1">
      <c r="A44" s="58">
        <v>12020134</v>
      </c>
      <c r="B44" s="58" t="s">
        <v>103</v>
      </c>
      <c r="C44" s="85"/>
      <c r="D44" s="85"/>
      <c r="E44" s="85"/>
    </row>
    <row r="45" spans="1:5" hidden="1">
      <c r="A45" s="58">
        <v>12020135</v>
      </c>
      <c r="B45" s="58" t="s">
        <v>104</v>
      </c>
      <c r="C45" s="85"/>
      <c r="D45" s="85"/>
      <c r="E45" s="85"/>
    </row>
    <row r="46" spans="1:5" hidden="1">
      <c r="A46" s="58">
        <v>12020136</v>
      </c>
      <c r="B46" s="58" t="s">
        <v>105</v>
      </c>
      <c r="C46" s="85"/>
      <c r="D46" s="85"/>
      <c r="E46" s="85"/>
    </row>
    <row r="47" spans="1:5">
      <c r="A47" s="58">
        <v>12020137</v>
      </c>
      <c r="B47" s="58" t="s">
        <v>106</v>
      </c>
      <c r="C47" s="83"/>
      <c r="D47" s="83"/>
      <c r="E47" s="83">
        <v>200000</v>
      </c>
    </row>
    <row r="48" spans="1:5" hidden="1">
      <c r="A48" s="58">
        <v>12020138</v>
      </c>
      <c r="B48" s="58" t="s">
        <v>107</v>
      </c>
      <c r="C48" s="83"/>
      <c r="D48" s="83"/>
      <c r="E48" s="83"/>
    </row>
    <row r="49" spans="1:5" hidden="1">
      <c r="A49" s="58">
        <v>12020141</v>
      </c>
      <c r="B49" s="58" t="s">
        <v>108</v>
      </c>
      <c r="C49" s="83"/>
      <c r="D49" s="83"/>
      <c r="E49" s="83"/>
    </row>
    <row r="50" spans="1:5">
      <c r="A50" s="58">
        <v>12020142</v>
      </c>
      <c r="B50" s="58" t="s">
        <v>109</v>
      </c>
      <c r="C50" s="83"/>
      <c r="D50" s="83"/>
      <c r="E50" s="83">
        <v>500000</v>
      </c>
    </row>
    <row r="51" spans="1:5" ht="15.6" hidden="1">
      <c r="A51" s="58">
        <v>12020143</v>
      </c>
      <c r="B51" s="58" t="s">
        <v>110</v>
      </c>
      <c r="C51" s="60"/>
      <c r="D51" s="60"/>
      <c r="E51" s="60"/>
    </row>
    <row r="52" spans="1:5" ht="15.6" hidden="1">
      <c r="A52" s="58">
        <v>12020145</v>
      </c>
      <c r="B52" s="58" t="s">
        <v>111</v>
      </c>
      <c r="C52" s="60"/>
      <c r="D52" s="60"/>
      <c r="E52" s="60"/>
    </row>
    <row r="53" spans="1:5" s="1" customFormat="1">
      <c r="A53" s="56">
        <v>12020400</v>
      </c>
      <c r="B53" s="56" t="s">
        <v>112</v>
      </c>
      <c r="C53" s="15">
        <f>SUM(C54:C78)</f>
        <v>80004625</v>
      </c>
      <c r="D53" s="15">
        <f>SUM(D54:D78)</f>
        <v>68582532.599999994</v>
      </c>
      <c r="E53" s="15">
        <f>SUM(E54:E78)</f>
        <v>368074252.64999998</v>
      </c>
    </row>
    <row r="54" spans="1:5">
      <c r="A54" s="58">
        <v>12020409</v>
      </c>
      <c r="B54" s="58" t="s">
        <v>113</v>
      </c>
      <c r="C54" s="87"/>
      <c r="D54" s="87"/>
      <c r="E54" s="88">
        <v>200000</v>
      </c>
    </row>
    <row r="55" spans="1:5">
      <c r="A55" s="58">
        <v>12020417</v>
      </c>
      <c r="B55" s="58" t="s">
        <v>114</v>
      </c>
      <c r="C55" s="89"/>
      <c r="D55" s="83"/>
      <c r="E55" s="90">
        <v>500000</v>
      </c>
    </row>
    <row r="56" spans="1:5" hidden="1">
      <c r="A56" s="58">
        <v>12020419</v>
      </c>
      <c r="B56" s="58" t="s">
        <v>115</v>
      </c>
      <c r="C56" s="90"/>
      <c r="D56" s="83"/>
      <c r="E56" s="90"/>
    </row>
    <row r="57" spans="1:5" hidden="1">
      <c r="A57" s="58">
        <v>12020427</v>
      </c>
      <c r="B57" s="58" t="s">
        <v>116</v>
      </c>
      <c r="C57" s="89"/>
      <c r="D57" s="83"/>
      <c r="E57" s="90"/>
    </row>
    <row r="58" spans="1:5" hidden="1">
      <c r="A58" s="58">
        <v>12020428</v>
      </c>
      <c r="B58" s="58" t="s">
        <v>117</v>
      </c>
      <c r="C58" s="88"/>
      <c r="D58" s="88"/>
      <c r="E58" s="88"/>
    </row>
    <row r="59" spans="1:5" hidden="1">
      <c r="A59" s="58">
        <v>12020430</v>
      </c>
      <c r="B59" s="58" t="s">
        <v>118</v>
      </c>
      <c r="C59" s="88"/>
      <c r="D59" s="88"/>
      <c r="E59" s="88"/>
    </row>
    <row r="60" spans="1:5">
      <c r="A60" s="58">
        <v>12020436</v>
      </c>
      <c r="B60" s="58" t="s">
        <v>119</v>
      </c>
      <c r="C60" s="88">
        <v>2000000</v>
      </c>
      <c r="D60" s="88">
        <v>600000</v>
      </c>
      <c r="E60" s="88">
        <v>1000000</v>
      </c>
    </row>
    <row r="61" spans="1:5" hidden="1">
      <c r="A61" s="58">
        <v>12020438</v>
      </c>
      <c r="B61" s="58" t="s">
        <v>120</v>
      </c>
      <c r="C61" s="88"/>
      <c r="D61" s="88"/>
      <c r="E61" s="88"/>
    </row>
    <row r="62" spans="1:5" hidden="1">
      <c r="A62" s="58">
        <v>12020441</v>
      </c>
      <c r="B62" s="58" t="s">
        <v>121</v>
      </c>
      <c r="C62" s="88"/>
      <c r="D62" s="88"/>
      <c r="E62" s="88"/>
    </row>
    <row r="63" spans="1:5">
      <c r="A63" s="58">
        <v>12020442</v>
      </c>
      <c r="B63" s="58" t="s">
        <v>122</v>
      </c>
      <c r="C63" s="88">
        <v>200000</v>
      </c>
      <c r="D63" s="88">
        <v>250000</v>
      </c>
      <c r="E63" s="88">
        <v>300000</v>
      </c>
    </row>
    <row r="64" spans="1:5" hidden="1">
      <c r="A64" s="58">
        <v>12020443</v>
      </c>
      <c r="B64" s="58" t="s">
        <v>123</v>
      </c>
      <c r="C64" s="91"/>
      <c r="D64" s="91"/>
      <c r="E64" s="91"/>
    </row>
    <row r="65" spans="1:5">
      <c r="A65" s="58">
        <v>12020445</v>
      </c>
      <c r="B65" s="58" t="s">
        <v>124</v>
      </c>
      <c r="C65" s="88">
        <v>200000</v>
      </c>
      <c r="D65" s="88">
        <v>120000</v>
      </c>
      <c r="E65" s="88">
        <v>150000</v>
      </c>
    </row>
    <row r="66" spans="1:5">
      <c r="A66" s="58">
        <v>12020446</v>
      </c>
      <c r="B66" s="58" t="s">
        <v>125</v>
      </c>
      <c r="C66" s="83">
        <v>10000</v>
      </c>
      <c r="D66" s="92">
        <v>7000000</v>
      </c>
      <c r="E66" s="92">
        <v>45000000</v>
      </c>
    </row>
    <row r="67" spans="1:5" hidden="1">
      <c r="A67" s="58">
        <v>12020447</v>
      </c>
      <c r="B67" s="58" t="s">
        <v>126</v>
      </c>
      <c r="C67" s="81"/>
      <c r="D67" s="81"/>
      <c r="E67" s="81"/>
    </row>
    <row r="68" spans="1:5" hidden="1">
      <c r="A68" s="58">
        <v>12020448</v>
      </c>
      <c r="B68" s="58" t="s">
        <v>127</v>
      </c>
      <c r="C68" s="81"/>
      <c r="D68" s="81"/>
      <c r="E68" s="81"/>
    </row>
    <row r="69" spans="1:5">
      <c r="A69" s="58">
        <v>12020449</v>
      </c>
      <c r="B69" s="58" t="s">
        <v>128</v>
      </c>
      <c r="C69" s="86">
        <v>7000000</v>
      </c>
      <c r="D69" s="93">
        <v>5000000</v>
      </c>
      <c r="E69" s="93">
        <v>10000000</v>
      </c>
    </row>
    <row r="70" spans="1:5" hidden="1">
      <c r="A70" s="58">
        <v>12020450</v>
      </c>
      <c r="B70" s="58" t="s">
        <v>129</v>
      </c>
      <c r="C70" s="81"/>
      <c r="D70" s="81"/>
      <c r="E70" s="81"/>
    </row>
    <row r="71" spans="1:5" hidden="1">
      <c r="A71" s="58">
        <v>12020451</v>
      </c>
      <c r="B71" s="58" t="s">
        <v>130</v>
      </c>
      <c r="C71" s="81"/>
      <c r="D71" s="81"/>
      <c r="E71" s="81"/>
    </row>
    <row r="72" spans="1:5" hidden="1">
      <c r="A72" s="58">
        <v>12020453</v>
      </c>
      <c r="B72" s="58" t="s">
        <v>131</v>
      </c>
      <c r="C72" s="81"/>
      <c r="D72" s="81"/>
      <c r="E72" s="81"/>
    </row>
    <row r="73" spans="1:5" hidden="1">
      <c r="A73" s="58">
        <v>12020463</v>
      </c>
      <c r="B73" s="58" t="s">
        <v>132</v>
      </c>
      <c r="C73" s="81"/>
      <c r="D73" s="81"/>
      <c r="E73" s="81"/>
    </row>
    <row r="74" spans="1:5" hidden="1">
      <c r="A74" s="58">
        <v>12020464</v>
      </c>
      <c r="B74" s="58" t="s">
        <v>133</v>
      </c>
      <c r="C74" s="81"/>
      <c r="D74" s="81"/>
      <c r="E74" s="81"/>
    </row>
    <row r="75" spans="1:5" hidden="1">
      <c r="A75" s="58">
        <v>12020465</v>
      </c>
      <c r="B75" s="58" t="s">
        <v>134</v>
      </c>
      <c r="C75" s="81"/>
      <c r="D75" s="81"/>
      <c r="E75" s="81"/>
    </row>
    <row r="76" spans="1:5">
      <c r="A76" s="58">
        <v>12020466</v>
      </c>
      <c r="B76" s="58" t="s">
        <v>135</v>
      </c>
      <c r="C76" s="88">
        <v>7000000</v>
      </c>
      <c r="D76" s="90">
        <v>5000000</v>
      </c>
      <c r="E76" s="88">
        <v>10000000</v>
      </c>
    </row>
    <row r="77" spans="1:5" hidden="1">
      <c r="A77" s="58">
        <v>12020470</v>
      </c>
      <c r="B77" s="58" t="s">
        <v>136</v>
      </c>
      <c r="C77" s="81"/>
      <c r="D77" s="81"/>
      <c r="E77" s="81"/>
    </row>
    <row r="78" spans="1:5">
      <c r="A78" s="58">
        <v>12020480</v>
      </c>
      <c r="B78" s="58" t="s">
        <v>137</v>
      </c>
      <c r="C78" s="94">
        <v>63594625</v>
      </c>
      <c r="D78" s="83">
        <v>50612532.600000001</v>
      </c>
      <c r="E78" s="90">
        <v>300924252.64999998</v>
      </c>
    </row>
    <row r="79" spans="1:5" s="1" customFormat="1">
      <c r="A79" s="56">
        <v>12020500</v>
      </c>
      <c r="B79" s="56" t="s">
        <v>138</v>
      </c>
      <c r="C79" s="15">
        <f>C80</f>
        <v>0</v>
      </c>
      <c r="D79" s="15">
        <f>D80</f>
        <v>0</v>
      </c>
      <c r="E79" s="15">
        <f>E80</f>
        <v>0</v>
      </c>
    </row>
    <row r="80" spans="1:5" hidden="1">
      <c r="A80" s="58">
        <v>12020501</v>
      </c>
      <c r="B80" s="58" t="s">
        <v>139</v>
      </c>
      <c r="C80" s="59"/>
      <c r="D80" s="59"/>
      <c r="E80" s="59"/>
    </row>
    <row r="81" spans="1:5" s="1" customFormat="1">
      <c r="A81" s="56">
        <v>12020600</v>
      </c>
      <c r="B81" s="56" t="s">
        <v>140</v>
      </c>
      <c r="C81" s="15">
        <f>SUM(C82:C94)</f>
        <v>36225439</v>
      </c>
      <c r="D81" s="15">
        <f>SUM(D82:D94)</f>
        <v>1085076</v>
      </c>
      <c r="E81" s="15">
        <f>SUM(E82:E94)</f>
        <v>35140363</v>
      </c>
    </row>
    <row r="82" spans="1:5" hidden="1">
      <c r="A82" s="58">
        <v>12020601</v>
      </c>
      <c r="B82" s="58" t="s">
        <v>141</v>
      </c>
      <c r="C82" s="59"/>
      <c r="D82" s="59"/>
      <c r="E82" s="59"/>
    </row>
    <row r="83" spans="1:5" hidden="1">
      <c r="A83" s="58">
        <v>12020602</v>
      </c>
      <c r="B83" s="58" t="s">
        <v>142</v>
      </c>
      <c r="C83" s="59"/>
      <c r="D83" s="59"/>
      <c r="E83" s="59"/>
    </row>
    <row r="84" spans="1:5" hidden="1">
      <c r="A84" s="58">
        <v>12020603</v>
      </c>
      <c r="B84" s="58" t="s">
        <v>143</v>
      </c>
      <c r="C84" s="59"/>
      <c r="D84" s="59"/>
      <c r="E84" s="59"/>
    </row>
    <row r="85" spans="1:5" hidden="1">
      <c r="A85" s="58">
        <v>12020604</v>
      </c>
      <c r="B85" s="58" t="s">
        <v>144</v>
      </c>
      <c r="C85" s="59"/>
      <c r="D85" s="59"/>
      <c r="E85" s="59"/>
    </row>
    <row r="86" spans="1:5" hidden="1">
      <c r="A86" s="58">
        <v>12020608</v>
      </c>
      <c r="B86" s="58" t="s">
        <v>145</v>
      </c>
      <c r="C86" s="59"/>
      <c r="D86" s="59"/>
      <c r="E86" s="59"/>
    </row>
    <row r="87" spans="1:5" hidden="1">
      <c r="A87" s="58">
        <v>12020609</v>
      </c>
      <c r="B87" s="58" t="s">
        <v>146</v>
      </c>
      <c r="C87" s="59"/>
      <c r="D87" s="59"/>
      <c r="E87" s="59"/>
    </row>
    <row r="88" spans="1:5" hidden="1">
      <c r="A88" s="58">
        <v>12020611</v>
      </c>
      <c r="B88" s="58" t="s">
        <v>147</v>
      </c>
      <c r="C88" s="59"/>
      <c r="D88" s="59"/>
      <c r="E88" s="59"/>
    </row>
    <row r="89" spans="1:5" ht="27.6" hidden="1">
      <c r="A89" s="58">
        <v>12020612</v>
      </c>
      <c r="B89" s="58" t="s">
        <v>148</v>
      </c>
      <c r="C89" s="59"/>
      <c r="D89" s="59"/>
      <c r="E89" s="59"/>
    </row>
    <row r="90" spans="1:5">
      <c r="A90" s="58">
        <v>12020614</v>
      </c>
      <c r="B90" s="58" t="s">
        <v>149</v>
      </c>
      <c r="C90" s="125">
        <v>36225439</v>
      </c>
      <c r="D90" s="126">
        <v>1085076</v>
      </c>
      <c r="E90" s="126">
        <v>35140363</v>
      </c>
    </row>
    <row r="91" spans="1:5" hidden="1">
      <c r="A91" s="58">
        <v>12020615</v>
      </c>
      <c r="B91" s="58" t="s">
        <v>150</v>
      </c>
      <c r="C91" s="127"/>
      <c r="D91" s="127"/>
      <c r="E91" s="127"/>
    </row>
    <row r="92" spans="1:5" hidden="1">
      <c r="A92" s="58">
        <v>12020616</v>
      </c>
      <c r="B92" s="58" t="s">
        <v>151</v>
      </c>
      <c r="C92" s="127"/>
      <c r="D92" s="127"/>
      <c r="E92" s="127"/>
    </row>
    <row r="93" spans="1:5" hidden="1">
      <c r="A93" s="58">
        <v>12020617</v>
      </c>
      <c r="B93" s="58" t="s">
        <v>152</v>
      </c>
      <c r="C93" s="127"/>
      <c r="D93" s="127"/>
      <c r="E93" s="127"/>
    </row>
    <row r="94" spans="1:5" hidden="1">
      <c r="A94" s="58">
        <v>12020618</v>
      </c>
      <c r="B94" s="58" t="s">
        <v>153</v>
      </c>
      <c r="C94" s="127"/>
      <c r="D94" s="127"/>
      <c r="E94" s="127"/>
    </row>
    <row r="95" spans="1:5" s="1" customFormat="1">
      <c r="A95" s="56">
        <v>12020700</v>
      </c>
      <c r="B95" s="56" t="s">
        <v>154</v>
      </c>
      <c r="C95" s="15">
        <f>SUM(C96:C104)</f>
        <v>20000000</v>
      </c>
      <c r="D95" s="15">
        <f>SUM(D96:D104)</f>
        <v>18000000</v>
      </c>
      <c r="E95" s="15">
        <f>SUM(E96:E104)</f>
        <v>100000000</v>
      </c>
    </row>
    <row r="96" spans="1:5" hidden="1">
      <c r="A96" s="58">
        <v>12020701</v>
      </c>
      <c r="B96" s="58" t="s">
        <v>155</v>
      </c>
      <c r="C96" s="59"/>
      <c r="D96" s="59"/>
      <c r="E96" s="59"/>
    </row>
    <row r="97" spans="1:5" hidden="1">
      <c r="A97" s="58">
        <v>12020702</v>
      </c>
      <c r="B97" s="58" t="s">
        <v>156</v>
      </c>
      <c r="C97" s="59"/>
      <c r="D97" s="59"/>
      <c r="E97" s="59"/>
    </row>
    <row r="98" spans="1:5">
      <c r="A98" s="58">
        <v>12020703</v>
      </c>
      <c r="B98" s="58" t="s">
        <v>157</v>
      </c>
      <c r="C98" s="126">
        <v>20000000</v>
      </c>
      <c r="D98" s="126">
        <v>18000000</v>
      </c>
      <c r="E98" s="126">
        <v>100000000</v>
      </c>
    </row>
    <row r="99" spans="1:5" hidden="1">
      <c r="A99" s="58">
        <v>12020704</v>
      </c>
      <c r="B99" s="58" t="s">
        <v>158</v>
      </c>
      <c r="C99" s="59"/>
      <c r="D99" s="59"/>
      <c r="E99" s="59"/>
    </row>
    <row r="100" spans="1:5" hidden="1">
      <c r="A100" s="58">
        <v>12020705</v>
      </c>
      <c r="B100" s="58" t="s">
        <v>159</v>
      </c>
      <c r="C100" s="59"/>
      <c r="D100" s="59"/>
      <c r="E100" s="59"/>
    </row>
    <row r="101" spans="1:5" hidden="1">
      <c r="A101" s="58">
        <v>12020707</v>
      </c>
      <c r="B101" s="58" t="s">
        <v>160</v>
      </c>
      <c r="C101" s="59"/>
      <c r="D101" s="59"/>
      <c r="E101" s="59"/>
    </row>
    <row r="102" spans="1:5" hidden="1">
      <c r="A102" s="58">
        <v>12020708</v>
      </c>
      <c r="B102" s="58" t="s">
        <v>161</v>
      </c>
      <c r="C102" s="59"/>
      <c r="D102" s="59"/>
      <c r="E102" s="59"/>
    </row>
    <row r="103" spans="1:5" hidden="1">
      <c r="A103" s="58">
        <v>12020709</v>
      </c>
      <c r="B103" s="58" t="s">
        <v>162</v>
      </c>
      <c r="C103" s="59"/>
      <c r="D103" s="59"/>
      <c r="E103" s="59"/>
    </row>
    <row r="104" spans="1:5" hidden="1">
      <c r="A104" s="58">
        <v>12020711</v>
      </c>
      <c r="B104" s="58" t="s">
        <v>163</v>
      </c>
      <c r="C104" s="59"/>
      <c r="D104" s="59"/>
      <c r="E104" s="59"/>
    </row>
    <row r="105" spans="1:5" s="1" customFormat="1">
      <c r="A105" s="56">
        <v>12020800</v>
      </c>
      <c r="B105" s="56" t="s">
        <v>164</v>
      </c>
      <c r="C105" s="15">
        <f>SUM(C106:C108)</f>
        <v>0</v>
      </c>
      <c r="D105" s="15">
        <f>SUM(D106:D108)</f>
        <v>0</v>
      </c>
      <c r="E105" s="15">
        <f>SUM(E106:E108)</f>
        <v>0</v>
      </c>
    </row>
    <row r="106" spans="1:5" hidden="1">
      <c r="A106" s="58">
        <v>12020801</v>
      </c>
      <c r="B106" s="58" t="s">
        <v>165</v>
      </c>
      <c r="C106" s="59"/>
      <c r="D106" s="59"/>
      <c r="E106" s="59"/>
    </row>
    <row r="107" spans="1:5" hidden="1">
      <c r="A107" s="58">
        <v>12020803</v>
      </c>
      <c r="B107" s="58" t="s">
        <v>166</v>
      </c>
      <c r="C107" s="59"/>
      <c r="D107" s="59"/>
      <c r="E107" s="59"/>
    </row>
    <row r="108" spans="1:5" hidden="1">
      <c r="A108" s="58">
        <v>12020804</v>
      </c>
      <c r="B108" s="58" t="s">
        <v>167</v>
      </c>
      <c r="C108" s="59"/>
      <c r="D108" s="59"/>
      <c r="E108" s="59"/>
    </row>
    <row r="109" spans="1:5" s="1" customFormat="1">
      <c r="A109" s="56">
        <v>12020900</v>
      </c>
      <c r="B109" s="56" t="s">
        <v>168</v>
      </c>
      <c r="C109" s="15">
        <f>C110</f>
        <v>0</v>
      </c>
      <c r="D109" s="15">
        <f>D110</f>
        <v>0</v>
      </c>
      <c r="E109" s="15">
        <f>E110</f>
        <v>0</v>
      </c>
    </row>
    <row r="110" spans="1:5" hidden="1">
      <c r="A110" s="58">
        <v>12020901</v>
      </c>
      <c r="B110" s="58" t="s">
        <v>169</v>
      </c>
      <c r="C110" s="59"/>
      <c r="D110" s="59"/>
      <c r="E110" s="59"/>
    </row>
    <row r="111" spans="1:5" s="1" customFormat="1">
      <c r="A111" s="56">
        <v>12021000</v>
      </c>
      <c r="B111" s="56" t="s">
        <v>170</v>
      </c>
      <c r="C111" s="15">
        <f>C112</f>
        <v>0</v>
      </c>
      <c r="D111" s="15">
        <f>D112</f>
        <v>0</v>
      </c>
      <c r="E111" s="15">
        <f>E112</f>
        <v>0</v>
      </c>
    </row>
    <row r="112" spans="1:5" hidden="1">
      <c r="A112" s="58">
        <v>12021004</v>
      </c>
      <c r="B112" s="58" t="s">
        <v>171</v>
      </c>
      <c r="C112" s="59"/>
      <c r="D112" s="59"/>
      <c r="E112" s="59"/>
    </row>
    <row r="113" spans="1:5" s="1" customFormat="1">
      <c r="A113" s="56">
        <v>12021100</v>
      </c>
      <c r="B113" s="56" t="s">
        <v>172</v>
      </c>
      <c r="C113" s="15">
        <f>SUM(C114:C115)</f>
        <v>10000000</v>
      </c>
      <c r="D113" s="15">
        <f>SUM(D114:D115)</f>
        <v>5455720</v>
      </c>
      <c r="E113" s="15">
        <f>SUM(E114:E115)</f>
        <v>46331759.490000002</v>
      </c>
    </row>
    <row r="114" spans="1:5">
      <c r="A114" s="58">
        <v>12021102</v>
      </c>
      <c r="B114" s="58" t="s">
        <v>173</v>
      </c>
      <c r="C114" s="126">
        <v>10000000</v>
      </c>
      <c r="D114" s="128">
        <v>5455720</v>
      </c>
      <c r="E114" s="11">
        <v>10000000</v>
      </c>
    </row>
    <row r="115" spans="1:5">
      <c r="A115" s="58">
        <v>12021103</v>
      </c>
      <c r="B115" s="58" t="s">
        <v>174</v>
      </c>
      <c r="C115" s="59"/>
      <c r="D115" s="59"/>
      <c r="E115" s="129">
        <v>36331759.490000002</v>
      </c>
    </row>
    <row r="116" spans="1:5" s="1" customFormat="1">
      <c r="A116" s="56">
        <v>12021200</v>
      </c>
      <c r="B116" s="56" t="s">
        <v>175</v>
      </c>
      <c r="C116" s="15">
        <f>C117</f>
        <v>0</v>
      </c>
      <c r="D116" s="15">
        <f>D117</f>
        <v>0</v>
      </c>
      <c r="E116" s="15">
        <f>E117</f>
        <v>0</v>
      </c>
    </row>
    <row r="117" spans="1:5" hidden="1">
      <c r="A117" s="58">
        <v>12021210</v>
      </c>
      <c r="B117" s="58" t="s">
        <v>176</v>
      </c>
      <c r="C117" s="59"/>
      <c r="D117" s="59"/>
      <c r="E117" s="59"/>
    </row>
    <row r="118" spans="1:5" s="1" customFormat="1">
      <c r="A118" s="56">
        <v>13000000</v>
      </c>
      <c r="B118" s="56" t="s">
        <v>177</v>
      </c>
      <c r="C118" s="15">
        <f>C119+C125</f>
        <v>0</v>
      </c>
      <c r="D118" s="61">
        <f>D119+D125</f>
        <v>0</v>
      </c>
      <c r="E118" s="61">
        <f>E119+E125</f>
        <v>0</v>
      </c>
    </row>
    <row r="119" spans="1:5" s="1" customFormat="1">
      <c r="A119" s="56">
        <v>13010000</v>
      </c>
      <c r="B119" s="56" t="s">
        <v>178</v>
      </c>
      <c r="C119" s="15">
        <f>C120+C123</f>
        <v>0</v>
      </c>
      <c r="D119" s="61">
        <f>D120+D123</f>
        <v>0</v>
      </c>
      <c r="E119" s="61">
        <f>E120+E123</f>
        <v>0</v>
      </c>
    </row>
    <row r="120" spans="1:5" s="1" customFormat="1">
      <c r="A120" s="56">
        <v>13010100</v>
      </c>
      <c r="B120" s="56" t="s">
        <v>179</v>
      </c>
      <c r="C120" s="15">
        <f>SUM(C121:C122)</f>
        <v>0</v>
      </c>
      <c r="D120" s="15">
        <f>SUM(D121:D122)</f>
        <v>0</v>
      </c>
      <c r="E120" s="15">
        <f>SUM(E121:E122)</f>
        <v>0</v>
      </c>
    </row>
    <row r="121" spans="1:5" hidden="1">
      <c r="A121" s="58">
        <v>13010101</v>
      </c>
      <c r="B121" s="58" t="s">
        <v>180</v>
      </c>
      <c r="C121" s="59"/>
      <c r="D121" s="59"/>
      <c r="E121" s="59"/>
    </row>
    <row r="122" spans="1:5" hidden="1">
      <c r="A122" s="58">
        <v>13010102</v>
      </c>
      <c r="B122" s="58" t="s">
        <v>181</v>
      </c>
      <c r="C122" s="59"/>
      <c r="D122" s="59"/>
      <c r="E122" s="59"/>
    </row>
    <row r="123" spans="1:5" s="1" customFormat="1">
      <c r="A123" s="56">
        <v>13010200</v>
      </c>
      <c r="B123" s="56" t="s">
        <v>182</v>
      </c>
      <c r="C123" s="15">
        <f>C124</f>
        <v>0</v>
      </c>
      <c r="D123" s="15">
        <f>D124</f>
        <v>0</v>
      </c>
      <c r="E123" s="15">
        <f>E124</f>
        <v>0</v>
      </c>
    </row>
    <row r="124" spans="1:5" hidden="1">
      <c r="A124" s="58">
        <v>13010202</v>
      </c>
      <c r="B124" s="58" t="s">
        <v>183</v>
      </c>
      <c r="C124" s="59"/>
      <c r="D124" s="59"/>
      <c r="E124" s="59"/>
    </row>
    <row r="125" spans="1:5" s="1" customFormat="1">
      <c r="A125" s="56">
        <v>13020000</v>
      </c>
      <c r="B125" s="56" t="s">
        <v>184</v>
      </c>
      <c r="C125" s="15">
        <f>C126</f>
        <v>0</v>
      </c>
      <c r="D125" s="15">
        <f t="shared" ref="D125:E128" si="0">D126</f>
        <v>0</v>
      </c>
      <c r="E125" s="15">
        <f t="shared" si="0"/>
        <v>0</v>
      </c>
    </row>
    <row r="126" spans="1:5" s="1" customFormat="1">
      <c r="A126" s="56">
        <v>13020100</v>
      </c>
      <c r="B126" s="56" t="s">
        <v>185</v>
      </c>
      <c r="C126" s="15">
        <f>C127</f>
        <v>0</v>
      </c>
      <c r="D126" s="15">
        <f t="shared" si="0"/>
        <v>0</v>
      </c>
      <c r="E126" s="15">
        <f t="shared" si="0"/>
        <v>0</v>
      </c>
    </row>
    <row r="127" spans="1:5" hidden="1">
      <c r="A127" s="58">
        <v>13020106</v>
      </c>
      <c r="B127" s="58" t="s">
        <v>186</v>
      </c>
      <c r="C127" s="59"/>
      <c r="D127" s="59"/>
      <c r="E127" s="59"/>
    </row>
    <row r="128" spans="1:5" s="1" customFormat="1">
      <c r="A128" s="56">
        <v>14020100</v>
      </c>
      <c r="B128" s="56" t="s">
        <v>187</v>
      </c>
      <c r="C128" s="15">
        <f>C129</f>
        <v>0</v>
      </c>
      <c r="D128" s="15">
        <f t="shared" si="0"/>
        <v>0</v>
      </c>
      <c r="E128" s="15">
        <f t="shared" si="0"/>
        <v>0</v>
      </c>
    </row>
    <row r="129" spans="1:5">
      <c r="A129" s="58">
        <v>14020106</v>
      </c>
      <c r="B129" s="58" t="s">
        <v>186</v>
      </c>
      <c r="C129" s="59">
        <v>0</v>
      </c>
      <c r="D129" s="59"/>
      <c r="E129" s="59"/>
    </row>
    <row r="130" spans="1:5" hidden="1"/>
    <row r="131" spans="1:5" hidden="1"/>
    <row r="132" spans="1:5" hidden="1"/>
    <row r="133" spans="1:5" hidden="1"/>
    <row r="134" spans="1:5" hidden="1"/>
    <row r="135" spans="1:5" hidden="1"/>
    <row r="136" spans="1:5" hidden="1"/>
    <row r="137" spans="1:5" hidden="1"/>
    <row r="138" spans="1:5" hidden="1"/>
    <row r="139" spans="1:5" hidden="1"/>
    <row r="140" spans="1:5" hidden="1"/>
    <row r="141" spans="1:5" hidden="1"/>
    <row r="142" spans="1:5" hidden="1"/>
    <row r="143" spans="1:5" hidden="1"/>
    <row r="144" spans="1:5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147" zoomScale="90" zoomScaleNormal="130" zoomScaleSheetLayoutView="90" workbookViewId="0">
      <selection sqref="A1:E1"/>
    </sheetView>
  </sheetViews>
  <sheetFormatPr defaultColWidth="8.88671875" defaultRowHeight="15"/>
  <cols>
    <col min="1" max="1" width="15" style="1" customWidth="1"/>
    <col min="2" max="2" width="52" style="1" customWidth="1"/>
    <col min="3" max="5" width="25.88671875" style="1" customWidth="1"/>
    <col min="6" max="16384" width="8.88671875" style="1"/>
  </cols>
  <sheetData>
    <row r="1" spans="1:5">
      <c r="A1" s="133" t="s">
        <v>188</v>
      </c>
      <c r="B1" s="133"/>
      <c r="C1" s="133"/>
      <c r="D1" s="133"/>
      <c r="E1" s="133"/>
    </row>
    <row r="2" spans="1:5">
      <c r="A2" s="134" t="s">
        <v>189</v>
      </c>
      <c r="B2" s="134"/>
      <c r="C2" s="134"/>
      <c r="D2" s="134"/>
      <c r="E2" s="134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64</v>
      </c>
      <c r="C4" s="5" t="s">
        <v>3</v>
      </c>
      <c r="D4" s="5" t="s">
        <v>4</v>
      </c>
      <c r="E4" s="5" t="s">
        <v>5</v>
      </c>
    </row>
    <row r="5" spans="1:5">
      <c r="A5" s="24"/>
      <c r="B5" s="7" t="s">
        <v>27</v>
      </c>
      <c r="C5" s="15">
        <f>C6+C118</f>
        <v>10152183281.99</v>
      </c>
      <c r="D5" s="15">
        <f>D6+D118</f>
        <v>5443098873.2449999</v>
      </c>
      <c r="E5" s="15">
        <f>E6+E118</f>
        <v>9150245822.9300003</v>
      </c>
    </row>
    <row r="6" spans="1:5">
      <c r="A6" s="6">
        <v>2</v>
      </c>
      <c r="B6" s="7" t="s">
        <v>190</v>
      </c>
      <c r="C6" s="15">
        <f>C7+C25</f>
        <v>4392266069.79</v>
      </c>
      <c r="D6" s="15">
        <f>D7+D25</f>
        <v>3259522421.0249996</v>
      </c>
      <c r="E6" s="15">
        <f>E7+E25</f>
        <v>4377587360.5100002</v>
      </c>
    </row>
    <row r="7" spans="1:5">
      <c r="A7" s="6">
        <v>21</v>
      </c>
      <c r="B7" s="7" t="s">
        <v>191</v>
      </c>
      <c r="C7" s="15">
        <f>C8+C13+C20</f>
        <v>2311022080.79</v>
      </c>
      <c r="D7" s="15">
        <f>D8+D13+D20</f>
        <v>1868739560.9849999</v>
      </c>
      <c r="E7" s="15">
        <f>E8+E13+E20</f>
        <v>2549594729.9000001</v>
      </c>
    </row>
    <row r="8" spans="1:5">
      <c r="A8" s="6">
        <v>2101</v>
      </c>
      <c r="B8" s="7" t="s">
        <v>192</v>
      </c>
      <c r="C8" s="15">
        <f>C9</f>
        <v>1725311837.79</v>
      </c>
      <c r="D8" s="15">
        <f>D9</f>
        <v>1504573055.1199999</v>
      </c>
      <c r="E8" s="15">
        <f>E9</f>
        <v>1673499513</v>
      </c>
    </row>
    <row r="9" spans="1:5">
      <c r="A9" s="6">
        <v>210101</v>
      </c>
      <c r="B9" s="7" t="s">
        <v>193</v>
      </c>
      <c r="C9" s="15">
        <f>SUM(C10:C12)</f>
        <v>1725311837.79</v>
      </c>
      <c r="D9" s="15">
        <f>SUM(D10:D12)</f>
        <v>1504573055.1199999</v>
      </c>
      <c r="E9" s="15">
        <f>SUM(E10:E12)</f>
        <v>1673499513</v>
      </c>
    </row>
    <row r="10" spans="1:5">
      <c r="A10" s="24">
        <v>21010101</v>
      </c>
      <c r="B10" s="23" t="s">
        <v>192</v>
      </c>
      <c r="C10" s="38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1666804608.23</v>
      </c>
      <c r="D10" s="38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1448361870.8</v>
      </c>
      <c r="E10" s="38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1617928328.6800001</v>
      </c>
    </row>
    <row r="11" spans="1:5">
      <c r="A11" s="24">
        <v>21010102</v>
      </c>
      <c r="B11" s="23" t="s">
        <v>194</v>
      </c>
      <c r="C11" s="38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38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38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>
      <c r="A12" s="24">
        <v>21010103</v>
      </c>
      <c r="B12" s="23" t="s">
        <v>195</v>
      </c>
      <c r="C12" s="38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58507229.560000002</v>
      </c>
      <c r="D12" s="38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56211184.320000008</v>
      </c>
      <c r="E12" s="38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55571184.320000008</v>
      </c>
    </row>
    <row r="13" spans="1:5">
      <c r="A13" s="6">
        <v>2102</v>
      </c>
      <c r="B13" s="7" t="s">
        <v>196</v>
      </c>
      <c r="C13" s="15">
        <f>C14+C18</f>
        <v>32000000</v>
      </c>
      <c r="D13" s="15">
        <f>D14+D18</f>
        <v>32000000</v>
      </c>
      <c r="E13" s="15">
        <f>E14+E18</f>
        <v>36000000</v>
      </c>
    </row>
    <row r="14" spans="1:5">
      <c r="A14" s="6">
        <v>210201</v>
      </c>
      <c r="B14" s="7" t="s">
        <v>197</v>
      </c>
      <c r="C14" s="15">
        <f>SUM(C15:C17)</f>
        <v>32000000</v>
      </c>
      <c r="D14" s="15">
        <f>SUM(D15:D17)</f>
        <v>32000000</v>
      </c>
      <c r="E14" s="15">
        <f>SUM(E15:E17)</f>
        <v>36000000</v>
      </c>
    </row>
    <row r="15" spans="1:5">
      <c r="A15" s="24">
        <v>21020104</v>
      </c>
      <c r="B15" s="23" t="s">
        <v>198</v>
      </c>
      <c r="C15" s="38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38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38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>
      <c r="A16" s="24">
        <v>21020108</v>
      </c>
      <c r="B16" s="23" t="s">
        <v>199</v>
      </c>
      <c r="C16" s="38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38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38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>
      <c r="A17" s="24">
        <v>21020109</v>
      </c>
      <c r="B17" s="23" t="s">
        <v>200</v>
      </c>
      <c r="C17" s="38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32000000</v>
      </c>
      <c r="D17" s="38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32000000</v>
      </c>
      <c r="E17" s="38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>
      <c r="A18" s="6">
        <v>210202</v>
      </c>
      <c r="B18" s="7" t="s">
        <v>201</v>
      </c>
      <c r="C18" s="15">
        <f>C19</f>
        <v>0</v>
      </c>
      <c r="D18" s="15">
        <f>D19</f>
        <v>0</v>
      </c>
      <c r="E18" s="15">
        <f>E19</f>
        <v>0</v>
      </c>
    </row>
    <row r="19" spans="1:5">
      <c r="A19" s="24">
        <v>21020207</v>
      </c>
      <c r="B19" s="23" t="s">
        <v>202</v>
      </c>
      <c r="C19" s="38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38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38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>
      <c r="A20" s="6">
        <v>210301</v>
      </c>
      <c r="B20" s="7" t="s">
        <v>203</v>
      </c>
      <c r="C20" s="15">
        <f>SUM(C21:C23)</f>
        <v>553710243</v>
      </c>
      <c r="D20" s="15">
        <f>SUM(D21:D23)</f>
        <v>332166505.86500001</v>
      </c>
      <c r="E20" s="15">
        <f>SUM(E21:E23)</f>
        <v>840095216.89999998</v>
      </c>
    </row>
    <row r="21" spans="1:5">
      <c r="A21" s="24">
        <v>21030101</v>
      </c>
      <c r="B21" s="23" t="s">
        <v>204</v>
      </c>
      <c r="C21" s="38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553710243</v>
      </c>
      <c r="D21" s="38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332166505.86500001</v>
      </c>
      <c r="E21" s="38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400000000</v>
      </c>
    </row>
    <row r="22" spans="1:5">
      <c r="A22" s="24">
        <v>21030102</v>
      </c>
      <c r="B22" s="23" t="s">
        <v>205</v>
      </c>
      <c r="C22" s="38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38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38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423174771.78000003</v>
      </c>
    </row>
    <row r="23" spans="1:5">
      <c r="A23" s="24">
        <v>21030104</v>
      </c>
      <c r="B23" s="23" t="s">
        <v>206</v>
      </c>
      <c r="C23" s="38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38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38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16920445.120000001</v>
      </c>
    </row>
    <row r="24" spans="1:5" hidden="1">
      <c r="A24" s="24"/>
      <c r="B24" s="23"/>
      <c r="C24" s="38"/>
      <c r="D24" s="38"/>
      <c r="E24" s="38"/>
    </row>
    <row r="25" spans="1:5">
      <c r="A25" s="6">
        <v>22</v>
      </c>
      <c r="B25" s="7" t="s">
        <v>207</v>
      </c>
      <c r="C25" s="15">
        <f>C26+C103+C107+C112</f>
        <v>2081243989</v>
      </c>
      <c r="D25" s="15">
        <f>D26+D103+D107+D112</f>
        <v>1390782860.04</v>
      </c>
      <c r="E25" s="15">
        <f>E26+E103+E107+E112</f>
        <v>1827992630.6099999</v>
      </c>
    </row>
    <row r="26" spans="1:5">
      <c r="A26" s="6">
        <v>2202</v>
      </c>
      <c r="B26" s="7" t="s">
        <v>208</v>
      </c>
      <c r="C26" s="15">
        <f>C27+C32+C40+C54+C63+C66+C72+C81+C85+C88</f>
        <v>1251440000</v>
      </c>
      <c r="D26" s="15">
        <f>D27+D32+D40+D54+D63+D66+D72+D81+D85+D88</f>
        <v>668125718.25</v>
      </c>
      <c r="E26" s="15">
        <f>E27+E32+E40+E54+E63+E66+E72+E81+E85+E88</f>
        <v>903560365.77999997</v>
      </c>
    </row>
    <row r="27" spans="1:5">
      <c r="A27" s="6">
        <v>220201</v>
      </c>
      <c r="B27" s="7" t="s">
        <v>209</v>
      </c>
      <c r="C27" s="15">
        <f>SUM(C28:C31)</f>
        <v>33200000</v>
      </c>
      <c r="D27" s="15">
        <f>SUM(D28:D31)</f>
        <v>15322300</v>
      </c>
      <c r="E27" s="15">
        <f>SUM(E28:E31)</f>
        <v>91560365.780000001</v>
      </c>
    </row>
    <row r="28" spans="1:5">
      <c r="A28" s="24">
        <v>22020101</v>
      </c>
      <c r="B28" s="23" t="s">
        <v>210</v>
      </c>
      <c r="C28" s="38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38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38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>
      <c r="A29" s="24">
        <v>22020102</v>
      </c>
      <c r="B29" s="23" t="s">
        <v>211</v>
      </c>
      <c r="C29" s="38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33200000</v>
      </c>
      <c r="D29" s="38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15322300</v>
      </c>
      <c r="E29" s="38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41560365.780000001</v>
      </c>
    </row>
    <row r="30" spans="1:5" ht="30">
      <c r="A30" s="24">
        <v>22020103</v>
      </c>
      <c r="B30" s="23" t="s">
        <v>212</v>
      </c>
      <c r="C30" s="38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38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38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50000000</v>
      </c>
    </row>
    <row r="31" spans="1:5">
      <c r="A31" s="24">
        <v>22020104</v>
      </c>
      <c r="B31" s="23" t="s">
        <v>213</v>
      </c>
      <c r="C31" s="38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38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38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>
      <c r="A32" s="6">
        <v>220202</v>
      </c>
      <c r="B32" s="7" t="s">
        <v>214</v>
      </c>
      <c r="C32" s="15">
        <f>SUM(C33:C39)</f>
        <v>4500000</v>
      </c>
      <c r="D32" s="15">
        <f>SUM(D33:D39)</f>
        <v>3800000</v>
      </c>
      <c r="E32" s="15">
        <f>SUM(E33:E39)</f>
        <v>12500000</v>
      </c>
    </row>
    <row r="33" spans="1:5">
      <c r="A33" s="24">
        <v>22020201</v>
      </c>
      <c r="B33" s="23" t="s">
        <v>215</v>
      </c>
      <c r="C33" s="38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4500000</v>
      </c>
      <c r="D33" s="38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3800000</v>
      </c>
      <c r="E33" s="38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12500000</v>
      </c>
    </row>
    <row r="34" spans="1:5">
      <c r="A34" s="24">
        <v>22020202</v>
      </c>
      <c r="B34" s="23" t="s">
        <v>216</v>
      </c>
      <c r="C34" s="38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38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38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>
      <c r="A35" s="24">
        <v>22020203</v>
      </c>
      <c r="B35" s="23" t="s">
        <v>217</v>
      </c>
      <c r="C35" s="38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38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38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>
      <c r="A36" s="24">
        <v>22020204</v>
      </c>
      <c r="B36" s="23" t="s">
        <v>218</v>
      </c>
      <c r="C36" s="38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38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38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>
      <c r="A37" s="24">
        <v>22020205</v>
      </c>
      <c r="B37" s="23" t="s">
        <v>219</v>
      </c>
      <c r="C37" s="38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38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38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>
      <c r="A38" s="24">
        <v>22020206</v>
      </c>
      <c r="B38" s="23" t="s">
        <v>220</v>
      </c>
      <c r="C38" s="38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38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38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>
      <c r="A39" s="24">
        <v>22020210</v>
      </c>
      <c r="B39" s="23" t="s">
        <v>221</v>
      </c>
      <c r="C39" s="38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38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38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>
      <c r="A40" s="6">
        <v>220203</v>
      </c>
      <c r="B40" s="7" t="s">
        <v>222</v>
      </c>
      <c r="C40" s="15">
        <f>SUM(C41:C53)</f>
        <v>102400000</v>
      </c>
      <c r="D40" s="15">
        <f>SUM(D41:D53)</f>
        <v>18972000</v>
      </c>
      <c r="E40" s="15">
        <f>SUM(E41:E53)</f>
        <v>113650000</v>
      </c>
    </row>
    <row r="41" spans="1:5">
      <c r="A41" s="24">
        <v>22020301</v>
      </c>
      <c r="B41" s="23" t="s">
        <v>223</v>
      </c>
      <c r="C41" s="38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28400000</v>
      </c>
      <c r="D41" s="38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8682000</v>
      </c>
      <c r="E41" s="38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22650000</v>
      </c>
    </row>
    <row r="42" spans="1:5">
      <c r="A42" s="24">
        <v>22020302</v>
      </c>
      <c r="B42" s="23" t="s">
        <v>224</v>
      </c>
      <c r="C42" s="38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38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38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>
      <c r="A43" s="24">
        <v>22020303</v>
      </c>
      <c r="B43" s="23" t="s">
        <v>225</v>
      </c>
      <c r="C43" s="38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38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38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>
      <c r="A44" s="24">
        <v>22020304</v>
      </c>
      <c r="B44" s="23" t="s">
        <v>226</v>
      </c>
      <c r="C44" s="38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38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38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>
      <c r="A45" s="24">
        <v>22020305</v>
      </c>
      <c r="B45" s="23" t="s">
        <v>227</v>
      </c>
      <c r="C45" s="38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1000000</v>
      </c>
      <c r="D45" s="38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90000</v>
      </c>
      <c r="E45" s="38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1000000</v>
      </c>
    </row>
    <row r="46" spans="1:5">
      <c r="A46" s="24">
        <v>22020306</v>
      </c>
      <c r="B46" s="23" t="s">
        <v>228</v>
      </c>
      <c r="C46" s="38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38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38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>
      <c r="A47" s="24">
        <v>22020307</v>
      </c>
      <c r="B47" s="23" t="s">
        <v>229</v>
      </c>
      <c r="C47" s="38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53000000</v>
      </c>
      <c r="D47" s="38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5200000</v>
      </c>
      <c r="E47" s="38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40000000</v>
      </c>
    </row>
    <row r="48" spans="1:5">
      <c r="A48" s="24">
        <v>22020308</v>
      </c>
      <c r="B48" s="23" t="s">
        <v>230</v>
      </c>
      <c r="C48" s="38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38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38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>
      <c r="A49" s="24">
        <v>22020309</v>
      </c>
      <c r="B49" s="23" t="s">
        <v>231</v>
      </c>
      <c r="C49" s="38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38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38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>
      <c r="A50" s="24">
        <v>22020310</v>
      </c>
      <c r="B50" s="23" t="s">
        <v>232</v>
      </c>
      <c r="C50" s="38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38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38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>
      <c r="A51" s="24">
        <v>22020311</v>
      </c>
      <c r="B51" s="23" t="s">
        <v>233</v>
      </c>
      <c r="C51" s="38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20000000</v>
      </c>
      <c r="D51" s="38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5000000</v>
      </c>
      <c r="E51" s="38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50000000</v>
      </c>
    </row>
    <row r="52" spans="1:5">
      <c r="A52" s="24">
        <v>22020312</v>
      </c>
      <c r="B52" s="23" t="s">
        <v>234</v>
      </c>
      <c r="C52" s="38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38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38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>
      <c r="A53" s="24">
        <v>22020313</v>
      </c>
      <c r="B53" s="23" t="s">
        <v>235</v>
      </c>
      <c r="C53" s="38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38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38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>
      <c r="A54" s="6">
        <v>220204</v>
      </c>
      <c r="B54" s="7" t="s">
        <v>236</v>
      </c>
      <c r="C54" s="15">
        <f>SUM(C55:C62)</f>
        <v>78095000</v>
      </c>
      <c r="D54" s="15">
        <f>SUM(D55:D62)</f>
        <v>22472861.25</v>
      </c>
      <c r="E54" s="15">
        <f>SUM(E55:E62)</f>
        <v>63450000</v>
      </c>
    </row>
    <row r="55" spans="1:5">
      <c r="A55" s="24">
        <v>22020401</v>
      </c>
      <c r="B55" s="23" t="s">
        <v>237</v>
      </c>
      <c r="C55" s="38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55390000</v>
      </c>
      <c r="D55" s="38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19372861.25</v>
      </c>
      <c r="E55" s="38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40950000</v>
      </c>
    </row>
    <row r="56" spans="1:5">
      <c r="A56" s="24">
        <v>22020402</v>
      </c>
      <c r="B56" s="23" t="s">
        <v>238</v>
      </c>
      <c r="C56" s="38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11305000</v>
      </c>
      <c r="D56" s="38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3100000</v>
      </c>
      <c r="E56" s="38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10000000</v>
      </c>
    </row>
    <row r="57" spans="1:5" ht="30">
      <c r="A57" s="24">
        <v>22020403</v>
      </c>
      <c r="B57" s="23" t="s">
        <v>239</v>
      </c>
      <c r="C57" s="38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1400000</v>
      </c>
      <c r="D57" s="38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38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5500000</v>
      </c>
    </row>
    <row r="58" spans="1:5">
      <c r="A58" s="24">
        <v>22020404</v>
      </c>
      <c r="B58" s="23" t="s">
        <v>240</v>
      </c>
      <c r="C58" s="38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38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38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1000000</v>
      </c>
    </row>
    <row r="59" spans="1:5">
      <c r="A59" s="24">
        <v>22020405</v>
      </c>
      <c r="B59" s="23" t="s">
        <v>241</v>
      </c>
      <c r="C59" s="38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0</v>
      </c>
      <c r="D59" s="38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0</v>
      </c>
      <c r="E59" s="38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0</v>
      </c>
    </row>
    <row r="60" spans="1:5">
      <c r="A60" s="24">
        <v>22020406</v>
      </c>
      <c r="B60" s="23" t="s">
        <v>242</v>
      </c>
      <c r="C60" s="38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38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38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5000000</v>
      </c>
    </row>
    <row r="61" spans="1:5">
      <c r="A61" s="24">
        <v>22020410</v>
      </c>
      <c r="B61" s="23" t="s">
        <v>243</v>
      </c>
      <c r="C61" s="38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10000000</v>
      </c>
      <c r="D61" s="38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38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1000000</v>
      </c>
    </row>
    <row r="62" spans="1:5">
      <c r="A62" s="24">
        <v>22020411</v>
      </c>
      <c r="B62" s="23" t="s">
        <v>244</v>
      </c>
      <c r="C62" s="38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38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38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>
      <c r="A63" s="6">
        <v>220205</v>
      </c>
      <c r="B63" s="7" t="s">
        <v>245</v>
      </c>
      <c r="C63" s="15">
        <f>SUM(C64:C65)</f>
        <v>100000000</v>
      </c>
      <c r="D63" s="15">
        <f>SUM(D64:D65)</f>
        <v>12765000</v>
      </c>
      <c r="E63" s="15">
        <f>SUM(E64:E65)</f>
        <v>30000000</v>
      </c>
    </row>
    <row r="64" spans="1:5">
      <c r="A64" s="24">
        <v>22020501</v>
      </c>
      <c r="B64" s="23" t="s">
        <v>246</v>
      </c>
      <c r="C64" s="38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100000000</v>
      </c>
      <c r="D64" s="38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12765000</v>
      </c>
      <c r="E64" s="38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30000000</v>
      </c>
    </row>
    <row r="65" spans="1:5">
      <c r="A65" s="24">
        <v>22020502</v>
      </c>
      <c r="B65" s="23" t="s">
        <v>247</v>
      </c>
      <c r="C65" s="38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38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38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>
      <c r="A66" s="6">
        <v>220206</v>
      </c>
      <c r="B66" s="7" t="s">
        <v>248</v>
      </c>
      <c r="C66" s="15">
        <f>SUM(C67:C71)</f>
        <v>414000000</v>
      </c>
      <c r="D66" s="15">
        <f>SUM(D67:D71)</f>
        <v>209867499</v>
      </c>
      <c r="E66" s="15">
        <f>SUM(E67:E71)</f>
        <v>68000000</v>
      </c>
    </row>
    <row r="67" spans="1:5">
      <c r="A67" s="24">
        <v>22020601</v>
      </c>
      <c r="B67" s="23" t="s">
        <v>249</v>
      </c>
      <c r="C67" s="38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394000000</v>
      </c>
      <c r="D67" s="38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197867499</v>
      </c>
      <c r="E67" s="38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50000000</v>
      </c>
    </row>
    <row r="68" spans="1:5">
      <c r="A68" s="24">
        <v>22020602</v>
      </c>
      <c r="B68" s="23" t="s">
        <v>250</v>
      </c>
      <c r="C68" s="38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38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38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>
      <c r="A69" s="24">
        <v>22020603</v>
      </c>
      <c r="B69" s="23" t="s">
        <v>251</v>
      </c>
      <c r="C69" s="38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38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38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>
      <c r="A70" s="24">
        <v>22020604</v>
      </c>
      <c r="B70" s="23" t="s">
        <v>252</v>
      </c>
      <c r="C70" s="38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38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5000000</v>
      </c>
      <c r="E70" s="38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>
      <c r="A71" s="24">
        <v>22020605</v>
      </c>
      <c r="B71" s="23" t="s">
        <v>253</v>
      </c>
      <c r="C71" s="38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14000000</v>
      </c>
      <c r="D71" s="38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7000000</v>
      </c>
      <c r="E71" s="38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12000000</v>
      </c>
    </row>
    <row r="72" spans="1:5" ht="30">
      <c r="A72" s="6">
        <v>220207</v>
      </c>
      <c r="B72" s="7" t="s">
        <v>254</v>
      </c>
      <c r="C72" s="15">
        <f>SUM(C73:C80)</f>
        <v>19900000</v>
      </c>
      <c r="D72" s="15">
        <f>SUM(D73:D80)</f>
        <v>6668000</v>
      </c>
      <c r="E72" s="15">
        <f>SUM(E73:E80)</f>
        <v>14000000</v>
      </c>
    </row>
    <row r="73" spans="1:5">
      <c r="A73" s="24">
        <v>22020701</v>
      </c>
      <c r="B73" s="23" t="s">
        <v>255</v>
      </c>
      <c r="C73" s="38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10000000</v>
      </c>
      <c r="D73" s="38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1648000</v>
      </c>
      <c r="E73" s="38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5000000</v>
      </c>
    </row>
    <row r="74" spans="1:5">
      <c r="A74" s="24">
        <v>22020702</v>
      </c>
      <c r="B74" s="23" t="s">
        <v>256</v>
      </c>
      <c r="C74" s="38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38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38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>
      <c r="A75" s="24">
        <v>22020703</v>
      </c>
      <c r="B75" s="23" t="s">
        <v>257</v>
      </c>
      <c r="C75" s="38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38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38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>
      <c r="A76" s="24">
        <v>22020707</v>
      </c>
      <c r="B76" s="23" t="s">
        <v>258</v>
      </c>
      <c r="C76" s="38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38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38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>
      <c r="A77" s="24">
        <v>22020708</v>
      </c>
      <c r="B77" s="23" t="s">
        <v>259</v>
      </c>
      <c r="C77" s="38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0</v>
      </c>
      <c r="D77" s="38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38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0</v>
      </c>
    </row>
    <row r="78" spans="1:5">
      <c r="A78" s="24">
        <v>22020709</v>
      </c>
      <c r="B78" s="23" t="s">
        <v>260</v>
      </c>
      <c r="C78" s="38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F.xi'!C65+'WATSAN OVERHEAD COST F.xi'!C60+'TRADITIONAL OVERHEAD COST F.xi'!C60</f>
        <v>8400000</v>
      </c>
      <c r="D78" s="38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F.xi'!D65+'WATSAN OVERHEAD COST F.xi'!D60+'TRADITIONAL OVERHEAD COST F.xi'!D60</f>
        <v>5020000</v>
      </c>
      <c r="E78" s="38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F.xi'!E65+'WATSAN OVERHEAD COST F.xi'!E60+'TRADITIONAL OVERHEAD COST F.xi'!E60</f>
        <v>8000000</v>
      </c>
    </row>
    <row r="79" spans="1:5">
      <c r="A79" s="24">
        <v>22020711</v>
      </c>
      <c r="B79" s="23" t="s">
        <v>261</v>
      </c>
      <c r="C79" s="38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F.xi'!C66+'WATSAN OVERHEAD COST F.xi'!C61+'TRADITIONAL OVERHEAD COST F.xi'!C61</f>
        <v>0</v>
      </c>
      <c r="D79" s="38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F.xi'!D66+'WATSAN OVERHEAD COST F.xi'!D61+'TRADITIONAL OVERHEAD COST F.xi'!D61</f>
        <v>0</v>
      </c>
      <c r="E79" s="38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F.xi'!E66+'WATSAN OVERHEAD COST F.xi'!E61+'TRADITIONAL OVERHEAD COST F.xi'!E61</f>
        <v>0</v>
      </c>
    </row>
    <row r="80" spans="1:5">
      <c r="A80" s="24">
        <v>22020712</v>
      </c>
      <c r="B80" s="23" t="s">
        <v>262</v>
      </c>
      <c r="C80" s="38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F.xi'!C67+'WATSAN OVERHEAD COST F.xi'!C62+'TRADITIONAL OVERHEAD COST F.xi'!C62</f>
        <v>1500000</v>
      </c>
      <c r="D80" s="38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F.xi'!D67+'WATSAN OVERHEAD COST F.xi'!D62+'TRADITIONAL OVERHEAD COST F.xi'!D62</f>
        <v>0</v>
      </c>
      <c r="E80" s="38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F.xi'!E67+'WATSAN OVERHEAD COST F.xi'!E62+'TRADITIONAL OVERHEAD COST F.xi'!E62</f>
        <v>1000000</v>
      </c>
    </row>
    <row r="81" spans="1:5">
      <c r="A81" s="6">
        <v>220208</v>
      </c>
      <c r="B81" s="7" t="s">
        <v>263</v>
      </c>
      <c r="C81" s="15">
        <f>SUM(C82:C84)</f>
        <v>25200000</v>
      </c>
      <c r="D81" s="15">
        <f>SUM(D82:D84)</f>
        <v>8523000</v>
      </c>
      <c r="E81" s="15">
        <f>SUM(E82:E84)</f>
        <v>30500000</v>
      </c>
    </row>
    <row r="82" spans="1:5">
      <c r="A82" s="24">
        <v>22020801</v>
      </c>
      <c r="B82" s="23" t="s">
        <v>264</v>
      </c>
      <c r="C82" s="38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F.xi'!C69+'WATSAN OVERHEAD COST F.xi'!C64+'TRADITIONAL OVERHEAD COST F.xi'!C64</f>
        <v>18700000</v>
      </c>
      <c r="D82" s="38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F.xi'!D69+'WATSAN OVERHEAD COST F.xi'!D64+'TRADITIONAL OVERHEAD COST F.xi'!D64</f>
        <v>8073000</v>
      </c>
      <c r="E82" s="38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F.xi'!E69+'WATSAN OVERHEAD COST F.xi'!E64+'TRADITIONAL OVERHEAD COST F.xi'!E64</f>
        <v>26500000</v>
      </c>
    </row>
    <row r="83" spans="1:5">
      <c r="A83" s="24">
        <v>22020802</v>
      </c>
      <c r="B83" s="23" t="s">
        <v>265</v>
      </c>
      <c r="C83" s="38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F.xi'!C70+'WATSAN OVERHEAD COST F.xi'!C65+'TRADITIONAL OVERHEAD COST F.xi'!C65</f>
        <v>4500000</v>
      </c>
      <c r="D83" s="38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F.xi'!D70+'WATSAN OVERHEAD COST F.xi'!D65+'TRADITIONAL OVERHEAD COST F.xi'!D65</f>
        <v>0</v>
      </c>
      <c r="E83" s="38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F.xi'!E70+'WATSAN OVERHEAD COST F.xi'!E65+'TRADITIONAL OVERHEAD COST F.xi'!E65</f>
        <v>3000000</v>
      </c>
    </row>
    <row r="84" spans="1:5">
      <c r="A84" s="24">
        <v>22020803</v>
      </c>
      <c r="B84" s="23" t="s">
        <v>266</v>
      </c>
      <c r="C84" s="38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F.xi'!C71+'WATSAN OVERHEAD COST F.xi'!C66+'TRADITIONAL OVERHEAD COST F.xi'!C66</f>
        <v>2000000</v>
      </c>
      <c r="D84" s="38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F.xi'!D71+'WATSAN OVERHEAD COST F.xi'!D66+'TRADITIONAL OVERHEAD COST F.xi'!D66</f>
        <v>450000</v>
      </c>
      <c r="E84" s="38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F.xi'!E71+'WATSAN OVERHEAD COST F.xi'!E66+'TRADITIONAL OVERHEAD COST F.xi'!E66</f>
        <v>1000000</v>
      </c>
    </row>
    <row r="85" spans="1:5">
      <c r="A85" s="6">
        <v>220209</v>
      </c>
      <c r="B85" s="7" t="s">
        <v>267</v>
      </c>
      <c r="C85" s="15">
        <f>SUM(C86:C87)</f>
        <v>1000000</v>
      </c>
      <c r="D85" s="15">
        <f>SUM(D86:D87)</f>
        <v>10600</v>
      </c>
      <c r="E85" s="15">
        <f>SUM(E86:E87)</f>
        <v>400000</v>
      </c>
    </row>
    <row r="86" spans="1:5">
      <c r="A86" s="24">
        <v>22020901</v>
      </c>
      <c r="B86" s="23" t="s">
        <v>268</v>
      </c>
      <c r="C86" s="38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F.xi'!C73+'WATSAN OVERHEAD COST F.xi'!C68+'TRADITIONAL OVERHEAD COST F.xi'!C68</f>
        <v>1000000</v>
      </c>
      <c r="D86" s="38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F.xi'!D73+'WATSAN OVERHEAD COST F.xi'!D68+'TRADITIONAL OVERHEAD COST F.xi'!D68</f>
        <v>10600</v>
      </c>
      <c r="E86" s="38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F.xi'!E73+'WATSAN OVERHEAD COST F.xi'!E68+'TRADITIONAL OVERHEAD COST F.xi'!E68</f>
        <v>400000</v>
      </c>
    </row>
    <row r="87" spans="1:5">
      <c r="A87" s="24">
        <v>22020902</v>
      </c>
      <c r="B87" s="23" t="s">
        <v>269</v>
      </c>
      <c r="C87" s="38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F.xi'!C74+'WATSAN OVERHEAD COST F.xi'!C69+'TRADITIONAL OVERHEAD COST F.xi'!C69</f>
        <v>0</v>
      </c>
      <c r="D87" s="38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F.xi'!D74+'WATSAN OVERHEAD COST F.xi'!D69+'TRADITIONAL OVERHEAD COST F.xi'!D69</f>
        <v>0</v>
      </c>
      <c r="E87" s="38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F.xi'!E74+'WATSAN OVERHEAD COST F.xi'!E69+'TRADITIONAL OVERHEAD COST F.xi'!E69</f>
        <v>0</v>
      </c>
    </row>
    <row r="88" spans="1:5">
      <c r="A88" s="6">
        <v>220210</v>
      </c>
      <c r="B88" s="7" t="s">
        <v>270</v>
      </c>
      <c r="C88" s="15">
        <f>SUM(C89:C102)</f>
        <v>473145000</v>
      </c>
      <c r="D88" s="15">
        <f>SUM(D89:D102)</f>
        <v>369724458</v>
      </c>
      <c r="E88" s="15">
        <f>SUM(E89:E102)</f>
        <v>479500000</v>
      </c>
    </row>
    <row r="89" spans="1:5">
      <c r="A89" s="24">
        <v>22021001</v>
      </c>
      <c r="B89" s="23" t="s">
        <v>271</v>
      </c>
      <c r="C89" s="38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F.xi'!C76+'WATSAN OVERHEAD COST F.xi'!C71+'TRADITIONAL OVERHEAD COST F.xi'!C71</f>
        <v>27050000</v>
      </c>
      <c r="D89" s="38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F.xi'!D76+'WATSAN OVERHEAD COST F.xi'!D71+'TRADITIONAL OVERHEAD COST F.xi'!D71</f>
        <v>1933058</v>
      </c>
      <c r="E89" s="38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F.xi'!E76+'WATSAN OVERHEAD COST F.xi'!E71+'TRADITIONAL OVERHEAD COST F.xi'!E71</f>
        <v>19000000</v>
      </c>
    </row>
    <row r="90" spans="1:5">
      <c r="A90" s="24">
        <v>22021002</v>
      </c>
      <c r="B90" s="23" t="s">
        <v>272</v>
      </c>
      <c r="C90" s="38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F.xi'!C77+'WATSAN OVERHEAD COST F.xi'!C72+'TRADITIONAL OVERHEAD COST F.xi'!C72</f>
        <v>15600000</v>
      </c>
      <c r="D90" s="38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F.xi'!D77+'WATSAN OVERHEAD COST F.xi'!D72+'TRADITIONAL OVERHEAD COST F.xi'!D72</f>
        <v>1252000</v>
      </c>
      <c r="E90" s="38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F.xi'!E77+'WATSAN OVERHEAD COST F.xi'!E72+'TRADITIONAL OVERHEAD COST F.xi'!E72</f>
        <v>14000000</v>
      </c>
    </row>
    <row r="91" spans="1:5">
      <c r="A91" s="24">
        <v>22021003</v>
      </c>
      <c r="B91" s="23" t="s">
        <v>273</v>
      </c>
      <c r="C91" s="38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F.xi'!C78+'WATSAN OVERHEAD COST F.xi'!C73+'TRADITIONAL OVERHEAD COST F.xi'!C73</f>
        <v>0</v>
      </c>
      <c r="D91" s="38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F.xi'!D78+'WATSAN OVERHEAD COST F.xi'!D73+'TRADITIONAL OVERHEAD COST F.xi'!D73</f>
        <v>0</v>
      </c>
      <c r="E91" s="38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F.xi'!E78+'WATSAN OVERHEAD COST F.xi'!E73+'TRADITIONAL OVERHEAD COST F.xi'!E73</f>
        <v>0</v>
      </c>
    </row>
    <row r="92" spans="1:5">
      <c r="A92" s="24">
        <v>22021004</v>
      </c>
      <c r="B92" s="23" t="s">
        <v>274</v>
      </c>
      <c r="C92" s="38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F.xi'!C79+'WATSAN OVERHEAD COST F.xi'!C74+'TRADITIONAL OVERHEAD COST F.xi'!C74</f>
        <v>11000000</v>
      </c>
      <c r="D92" s="38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F.xi'!D79+'WATSAN OVERHEAD COST F.xi'!D74+'TRADITIONAL OVERHEAD COST F.xi'!D74</f>
        <v>7718000</v>
      </c>
      <c r="E92" s="38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F.xi'!E79+'WATSAN OVERHEAD COST F.xi'!E74+'TRADITIONAL OVERHEAD COST F.xi'!E74</f>
        <v>11000000</v>
      </c>
    </row>
    <row r="93" spans="1:5">
      <c r="A93" s="24">
        <v>22021006</v>
      </c>
      <c r="B93" s="23" t="s">
        <v>275</v>
      </c>
      <c r="C93" s="38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F.xi'!C80+'WATSAN OVERHEAD COST F.xi'!C75+'TRADITIONAL OVERHEAD COST F.xi'!C75</f>
        <v>0</v>
      </c>
      <c r="D93" s="38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F.xi'!D80+'WATSAN OVERHEAD COST F.xi'!D75+'TRADITIONAL OVERHEAD COST F.xi'!D75</f>
        <v>0</v>
      </c>
      <c r="E93" s="38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F.xi'!E80+'WATSAN OVERHEAD COST F.xi'!E75+'TRADITIONAL OVERHEAD COST F.xi'!E75</f>
        <v>0</v>
      </c>
    </row>
    <row r="94" spans="1:5">
      <c r="A94" s="24">
        <v>22021007</v>
      </c>
      <c r="B94" s="23" t="s">
        <v>276</v>
      </c>
      <c r="C94" s="38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F.xi'!C81+'WATSAN OVERHEAD COST F.xi'!C76+'TRADITIONAL OVERHEAD COST F.xi'!C76</f>
        <v>147700000</v>
      </c>
      <c r="D94" s="38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F.xi'!D81+'WATSAN OVERHEAD COST F.xi'!D76+'TRADITIONAL OVERHEAD COST F.xi'!D76</f>
        <v>108981400</v>
      </c>
      <c r="E94" s="38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F.xi'!E81+'WATSAN OVERHEAD COST F.xi'!E76+'TRADITIONAL OVERHEAD COST F.xi'!E76</f>
        <v>155500000</v>
      </c>
    </row>
    <row r="95" spans="1:5">
      <c r="A95" s="24">
        <v>22021008</v>
      </c>
      <c r="B95" s="23" t="s">
        <v>277</v>
      </c>
      <c r="C95" s="38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F.xi'!C82+'WATSAN OVERHEAD COST F.xi'!C77+'TRADITIONAL OVERHEAD COST F.xi'!C77</f>
        <v>0</v>
      </c>
      <c r="D95" s="38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F.xi'!D82+'WATSAN OVERHEAD COST F.xi'!D77+'TRADITIONAL OVERHEAD COST F.xi'!D77</f>
        <v>0</v>
      </c>
      <c r="E95" s="38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F.xi'!E82+'WATSAN OVERHEAD COST F.xi'!E77+'TRADITIONAL OVERHEAD COST F.xi'!E77</f>
        <v>0</v>
      </c>
    </row>
    <row r="96" spans="1:5">
      <c r="A96" s="24">
        <v>22021009</v>
      </c>
      <c r="B96" s="23" t="s">
        <v>278</v>
      </c>
      <c r="C96" s="38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F.xi'!C83+'WATSAN OVERHEAD COST F.xi'!C78+'TRADITIONAL OVERHEAD COST F.xi'!C78</f>
        <v>0</v>
      </c>
      <c r="D96" s="38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F.xi'!D83+'WATSAN OVERHEAD COST F.xi'!D78+'TRADITIONAL OVERHEAD COST F.xi'!D78</f>
        <v>0</v>
      </c>
      <c r="E96" s="38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F.xi'!E83+'WATSAN OVERHEAD COST F.xi'!E78+'TRADITIONAL OVERHEAD COST F.xi'!E78</f>
        <v>0</v>
      </c>
    </row>
    <row r="97" spans="1:5">
      <c r="A97" s="24">
        <v>22021010</v>
      </c>
      <c r="B97" s="23" t="s">
        <v>279</v>
      </c>
      <c r="C97" s="38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F.xi'!C84+'WATSAN OVERHEAD COST F.xi'!C79+'TRADITIONAL OVERHEAD COST F.xi'!C79</f>
        <v>0</v>
      </c>
      <c r="D97" s="38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F.xi'!D84+'WATSAN OVERHEAD COST F.xi'!D79+'TRADITIONAL OVERHEAD COST F.xi'!D79</f>
        <v>0</v>
      </c>
      <c r="E97" s="38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F.xi'!E84+'WATSAN OVERHEAD COST F.xi'!E79+'TRADITIONAL OVERHEAD COST F.xi'!E79</f>
        <v>0</v>
      </c>
    </row>
    <row r="98" spans="1:5">
      <c r="A98" s="24">
        <v>22021014</v>
      </c>
      <c r="B98" s="23" t="s">
        <v>280</v>
      </c>
      <c r="C98" s="38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F.xi'!C85+'WATSAN OVERHEAD COST F.xi'!C80+'TRADITIONAL OVERHEAD COST F.xi'!C80</f>
        <v>5000000</v>
      </c>
      <c r="D98" s="38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F.xi'!D85+'WATSAN OVERHEAD COST F.xi'!D80+'TRADITIONAL OVERHEAD COST F.xi'!D80</f>
        <v>3000000</v>
      </c>
      <c r="E98" s="38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F.xi'!E85+'WATSAN OVERHEAD COST F.xi'!E80+'TRADITIONAL OVERHEAD COST F.xi'!E80</f>
        <v>5000000</v>
      </c>
    </row>
    <row r="99" spans="1:5">
      <c r="A99" s="24">
        <v>22021020</v>
      </c>
      <c r="B99" s="23" t="s">
        <v>281</v>
      </c>
      <c r="C99" s="38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F.xi'!C86+'WATSAN OVERHEAD COST F.xi'!C81+'TRADITIONAL OVERHEAD COST F.xi'!C81</f>
        <v>11795000</v>
      </c>
      <c r="D99" s="38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F.xi'!D86+'WATSAN OVERHEAD COST F.xi'!D81+'TRADITIONAL OVERHEAD COST F.xi'!D81</f>
        <v>1840000</v>
      </c>
      <c r="E99" s="38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F.xi'!E86+'WATSAN OVERHEAD COST F.xi'!E81+'TRADITIONAL OVERHEAD COST F.xi'!E81</f>
        <v>5000000</v>
      </c>
    </row>
    <row r="100" spans="1:5">
      <c r="A100" s="24">
        <v>22021050</v>
      </c>
      <c r="B100" s="23" t="s">
        <v>282</v>
      </c>
      <c r="C100" s="38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F.xi'!C87+'WATSAN OVERHEAD COST F.xi'!C82+'TRADITIONAL OVERHEAD COST F.xi'!C82</f>
        <v>0</v>
      </c>
      <c r="D100" s="38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F.xi'!D87+'WATSAN OVERHEAD COST F.xi'!D82+'TRADITIONAL OVERHEAD COST F.xi'!D82</f>
        <v>0</v>
      </c>
      <c r="E100" s="38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F.xi'!E87+'WATSAN OVERHEAD COST F.xi'!E82+'TRADITIONAL OVERHEAD COST F.xi'!E82</f>
        <v>0</v>
      </c>
    </row>
    <row r="101" spans="1:5">
      <c r="A101" s="24">
        <v>220210</v>
      </c>
      <c r="B101" s="23" t="s">
        <v>283</v>
      </c>
      <c r="C101" s="38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F.xi'!C87+'WATSAN OVERHEAD COST F.xi'!C82+'TRADITIONAL OVERHEAD COST F.xi'!C82</f>
        <v>250000000</v>
      </c>
      <c r="D101" s="38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F.xi'!D87+'WATSAN OVERHEAD COST F.xi'!D82+'TRADITIONAL OVERHEAD COST F.xi'!D82</f>
        <v>245000000</v>
      </c>
      <c r="E101" s="38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F.xi'!E87+'WATSAN OVERHEAD COST F.xi'!E82+'TRADITIONAL OVERHEAD COST F.xi'!E82</f>
        <v>250000000</v>
      </c>
    </row>
    <row r="102" spans="1:5">
      <c r="A102" s="24">
        <v>22021052</v>
      </c>
      <c r="B102" s="23" t="s">
        <v>284</v>
      </c>
      <c r="C102" s="38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F.xi'!C88+'WATSAN OVERHEAD COST F.xi'!C83+'TRADITIONAL OVERHEAD COST F.xi'!C83</f>
        <v>5000000</v>
      </c>
      <c r="D102" s="38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F.xi'!D88+'WATSAN OVERHEAD COST F.xi'!D83+'TRADITIONAL OVERHEAD COST F.xi'!D83</f>
        <v>0</v>
      </c>
      <c r="E102" s="38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F.xi'!E88+'WATSAN OVERHEAD COST F.xi'!E83+'TRADITIONAL OVERHEAD COST F.xi'!E83</f>
        <v>20000000</v>
      </c>
    </row>
    <row r="103" spans="1:5">
      <c r="A103" s="6">
        <v>2204</v>
      </c>
      <c r="B103" s="7" t="s">
        <v>285</v>
      </c>
      <c r="C103" s="15">
        <f>C104</f>
        <v>814803989</v>
      </c>
      <c r="D103" s="15">
        <f>D104</f>
        <v>707657141.78999996</v>
      </c>
      <c r="E103" s="15">
        <f>E104</f>
        <v>894432264.82999992</v>
      </c>
    </row>
    <row r="104" spans="1:5">
      <c r="A104" s="6">
        <v>220401</v>
      </c>
      <c r="B104" s="7" t="s">
        <v>286</v>
      </c>
      <c r="C104" s="15">
        <f>SUM(C105:C106)</f>
        <v>814803989</v>
      </c>
      <c r="D104" s="15">
        <f>SUM(D105:D106)</f>
        <v>707657141.78999996</v>
      </c>
      <c r="E104" s="15">
        <f>SUM(E105:E106)</f>
        <v>894432264.82999992</v>
      </c>
    </row>
    <row r="105" spans="1:5">
      <c r="A105" s="24">
        <v>22040105</v>
      </c>
      <c r="B105" s="23" t="s">
        <v>287</v>
      </c>
      <c r="C105" s="38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F.xi'!C91+'WATSAN OVERHEAD COST F.xi'!C86+'TRADITIONAL OVERHEAD COST F.xi'!C86</f>
        <v>526954745</v>
      </c>
      <c r="D105" s="38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F.xi'!D91+'WATSAN OVERHEAD COST F.xi'!D86+'TRADITIONAL OVERHEAD COST F.xi'!D86</f>
        <v>456016391.04000002</v>
      </c>
      <c r="E105" s="38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F.xi'!E91+'WATSAN OVERHEAD COST F.xi'!E86+'TRADITIONAL OVERHEAD COST F.xi'!E86</f>
        <v>594432264.82999992</v>
      </c>
    </row>
    <row r="106" spans="1:5">
      <c r="A106" s="24">
        <v>22040109</v>
      </c>
      <c r="B106" s="23" t="s">
        <v>288</v>
      </c>
      <c r="C106" s="38">
        <f>'CHAIR OVERHEAD COST F.xi'!C87+'SLT OVERHEAD COST F.xi'!C87+'COUNCIL OVERHEAD COST F.xi'!C87+'PMD OVERHEAD COST F.xi'!C89+'AGRIC OVERHEAD COST F.xi'!C87+'WORKS OVERHEAD COST F.xi'!C87+'ESD OVERHEAD COST F.xi'!C87+'PHC OVERHEAD COST F.xi'!C97+'WATSAN OVERHEAD COST F.xi'!C87+'TRADITIONAL OVERHEAD COST F.xi'!C87+'FINANCE OVERHEAD COST F.xi'!C88</f>
        <v>287849244</v>
      </c>
      <c r="D106" s="38">
        <f>'CHAIR OVERHEAD COST F.xi'!D87+'SLT OVERHEAD COST F.xi'!D87+'COUNCIL OVERHEAD COST F.xi'!D87+'PMD OVERHEAD COST F.xi'!D89+'AGRIC OVERHEAD COST F.xi'!D87+'WORKS OVERHEAD COST F.xi'!D87+'ESD OVERHEAD COST F.xi'!D87+'PHC OVERHEAD COST F.xi'!D97+'WATSAN OVERHEAD COST F.xi'!D87+'TRADITIONAL OVERHEAD COST F.xi'!D87+'FINANCE OVERHEAD COST F.xi'!D88</f>
        <v>251640750.75</v>
      </c>
      <c r="E106" s="38">
        <f>'CHAIR OVERHEAD COST F.xi'!E87+'SLT OVERHEAD COST F.xi'!E87+'COUNCIL OVERHEAD COST F.xi'!E87+'PMD OVERHEAD COST F.xi'!E89+'AGRIC OVERHEAD COST F.xi'!E87+'WORKS OVERHEAD COST F.xi'!E87+'ESD OVERHEAD COST F.xi'!E87+'PHC OVERHEAD COST F.xi'!E97+'WATSAN OVERHEAD COST F.xi'!E87+'TRADITIONAL OVERHEAD COST F.xi'!E87+'FINANCE OVERHEAD COST F.xi'!E88</f>
        <v>300000000</v>
      </c>
    </row>
    <row r="107" spans="1:5">
      <c r="A107" s="6">
        <v>2205</v>
      </c>
      <c r="B107" s="7" t="s">
        <v>289</v>
      </c>
      <c r="C107" s="8">
        <f>C108</f>
        <v>15000000</v>
      </c>
      <c r="D107" s="8">
        <f>D108</f>
        <v>15000000</v>
      </c>
      <c r="E107" s="8">
        <f>E108</f>
        <v>30000000</v>
      </c>
    </row>
    <row r="108" spans="1:5">
      <c r="A108" s="6">
        <v>220501</v>
      </c>
      <c r="B108" s="7" t="s">
        <v>290</v>
      </c>
      <c r="C108" s="8">
        <f>SUM(C109:C111)</f>
        <v>15000000</v>
      </c>
      <c r="D108" s="8">
        <f>SUM(D109:D111)</f>
        <v>15000000</v>
      </c>
      <c r="E108" s="8">
        <f>SUM(E109:E111)</f>
        <v>30000000</v>
      </c>
    </row>
    <row r="109" spans="1:5">
      <c r="A109" s="24">
        <v>22050105</v>
      </c>
      <c r="B109" s="23" t="s">
        <v>291</v>
      </c>
      <c r="C109" s="38">
        <f>'CHAIR OVERHEAD COST F.xi'!C90+'SLT OVERHEAD COST F.xi'!C90+'COUNCIL OVERHEAD COST F.xi'!C90+'PMD OVERHEAD COST F.xi'!C92+'AGRIC OVERHEAD COST F.xi'!C90+'FINANCE OVERHEAD COST F.xi'!C91+'WORKS OVERHEAD COST F.xi'!C90+'ESD OVERHEAD COST F.xi'!C90+'PHC OVERHEAD COST F.xi'!C100+'WATSAN OVERHEAD COST F.xi'!C90+'TRADITIONAL OVERHEAD COST F.xi'!C90</f>
        <v>0</v>
      </c>
      <c r="D109" s="38">
        <f>'CHAIR OVERHEAD COST F.xi'!D90+'SLT OVERHEAD COST F.xi'!D90+'COUNCIL OVERHEAD COST F.xi'!D90+'PMD OVERHEAD COST F.xi'!D92+'AGRIC OVERHEAD COST F.xi'!D90+'FINANCE OVERHEAD COST F.xi'!D91+'WORKS OVERHEAD COST F.xi'!D90+'ESD OVERHEAD COST F.xi'!D90+'PHC OVERHEAD COST F.xi'!D100+'WATSAN OVERHEAD COST F.xi'!D90+'TRADITIONAL OVERHEAD COST F.xi'!D90</f>
        <v>0</v>
      </c>
      <c r="E109" s="38">
        <f>'CHAIR OVERHEAD COST F.xi'!E90+'SLT OVERHEAD COST F.xi'!E90+'COUNCIL OVERHEAD COST F.xi'!E90+'PMD OVERHEAD COST F.xi'!E92+'AGRIC OVERHEAD COST F.xi'!E90+'FINANCE OVERHEAD COST F.xi'!E91+'WORKS OVERHEAD COST F.xi'!E90+'ESD OVERHEAD COST F.xi'!E90+'PHC OVERHEAD COST F.xi'!E100+'WATSAN OVERHEAD COST F.xi'!E90+'TRADITIONAL OVERHEAD COST F.xi'!E90</f>
        <v>0</v>
      </c>
    </row>
    <row r="110" spans="1:5">
      <c r="A110" s="24">
        <v>22050108</v>
      </c>
      <c r="B110" s="23" t="s">
        <v>292</v>
      </c>
      <c r="C110" s="38">
        <f>'CHAIR OVERHEAD COST F.xi'!C91+'SLT OVERHEAD COST F.xi'!C91+'COUNCIL OVERHEAD COST F.xi'!C91+'PMD OVERHEAD COST F.xi'!C93+'AGRIC OVERHEAD COST F.xi'!C91+'FINANCE OVERHEAD COST F.xi'!C92+'WORKS OVERHEAD COST F.xi'!C91+'ESD OVERHEAD COST F.xi'!C91+'PHC OVERHEAD COST F.xi'!C101+'WATSAN OVERHEAD COST F.xi'!C91+'TRADITIONAL OVERHEAD COST F.xi'!C91</f>
        <v>15000000</v>
      </c>
      <c r="D110" s="38">
        <f>'CHAIR OVERHEAD COST F.xi'!D91+'SLT OVERHEAD COST F.xi'!D91+'COUNCIL OVERHEAD COST F.xi'!D91+'PMD OVERHEAD COST F.xi'!D93+'AGRIC OVERHEAD COST F.xi'!D91+'FINANCE OVERHEAD COST F.xi'!D92+'WORKS OVERHEAD COST F.xi'!D91+'ESD OVERHEAD COST F.xi'!D91+'PHC OVERHEAD COST F.xi'!D101+'WATSAN OVERHEAD COST F.xi'!D91+'TRADITIONAL OVERHEAD COST F.xi'!D91</f>
        <v>15000000</v>
      </c>
      <c r="E110" s="38">
        <f>'CHAIR OVERHEAD COST F.xi'!E91+'SLT OVERHEAD COST F.xi'!E91+'COUNCIL OVERHEAD COST F.xi'!E91+'PMD OVERHEAD COST F.xi'!E93+'AGRIC OVERHEAD COST F.xi'!E91+'FINANCE OVERHEAD COST F.xi'!E92+'WORKS OVERHEAD COST F.xi'!E91+'ESD OVERHEAD COST F.xi'!E91+'PHC OVERHEAD COST F.xi'!E101+'WATSAN OVERHEAD COST F.xi'!E91+'TRADITIONAL OVERHEAD COST F.xi'!E91</f>
        <v>30000000</v>
      </c>
    </row>
    <row r="111" spans="1:5">
      <c r="A111" s="24">
        <v>22050110</v>
      </c>
      <c r="B111" s="23" t="s">
        <v>293</v>
      </c>
      <c r="C111" s="38">
        <f>'CHAIR OVERHEAD COST F.xi'!C92+'SLT OVERHEAD COST F.xi'!C92+'COUNCIL OVERHEAD COST F.xi'!C92+'PMD OVERHEAD COST F.xi'!C94+'AGRIC OVERHEAD COST F.xi'!C92+'FINANCE OVERHEAD COST F.xi'!C93+'WORKS OVERHEAD COST F.xi'!C92+'ESD OVERHEAD COST F.xi'!C92+'PHC OVERHEAD COST F.xi'!C102+'WATSAN OVERHEAD COST F.xi'!C92+'TRADITIONAL OVERHEAD COST F.xi'!C92</f>
        <v>0</v>
      </c>
      <c r="D111" s="38">
        <f>'CHAIR OVERHEAD COST F.xi'!D92+'SLT OVERHEAD COST F.xi'!D92+'COUNCIL OVERHEAD COST F.xi'!D92+'PMD OVERHEAD COST F.xi'!D94+'AGRIC OVERHEAD COST F.xi'!D92+'FINANCE OVERHEAD COST F.xi'!D93+'WORKS OVERHEAD COST F.xi'!D92+'ESD OVERHEAD COST F.xi'!D92+'PHC OVERHEAD COST F.xi'!D102+'WATSAN OVERHEAD COST F.xi'!D92+'TRADITIONAL OVERHEAD COST F.xi'!D92</f>
        <v>0</v>
      </c>
      <c r="E111" s="38">
        <f>'CHAIR OVERHEAD COST F.xi'!E92+'SLT OVERHEAD COST F.xi'!E92+'COUNCIL OVERHEAD COST F.xi'!E92+'PMD OVERHEAD COST F.xi'!E94+'AGRIC OVERHEAD COST F.xi'!E92+'FINANCE OVERHEAD COST F.xi'!E93+'WORKS OVERHEAD COST F.xi'!E92+'ESD OVERHEAD COST F.xi'!E92+'PHC OVERHEAD COST F.xi'!E102+'WATSAN OVERHEAD COST F.xi'!E92+'TRADITIONAL OVERHEAD COST F.xi'!E92</f>
        <v>0</v>
      </c>
    </row>
    <row r="112" spans="1:5">
      <c r="A112" s="6">
        <v>2206</v>
      </c>
      <c r="B112" s="7" t="s">
        <v>294</v>
      </c>
      <c r="C112" s="8">
        <f>C113+C115</f>
        <v>0</v>
      </c>
      <c r="D112" s="8">
        <f>D113+D115</f>
        <v>0</v>
      </c>
      <c r="E112" s="8">
        <f>E113+E115</f>
        <v>0</v>
      </c>
    </row>
    <row r="113" spans="1:5">
      <c r="A113" s="6">
        <v>220603</v>
      </c>
      <c r="B113" s="7" t="s">
        <v>295</v>
      </c>
      <c r="C113" s="8">
        <f>C114</f>
        <v>0</v>
      </c>
      <c r="D113" s="8">
        <f>D114</f>
        <v>0</v>
      </c>
      <c r="E113" s="8">
        <f>E114</f>
        <v>0</v>
      </c>
    </row>
    <row r="114" spans="1:5" ht="30">
      <c r="A114" s="24">
        <v>22060301</v>
      </c>
      <c r="B114" s="23" t="s">
        <v>296</v>
      </c>
      <c r="C114" s="38">
        <f>'CHAIR OVERHEAD COST F.xi'!C95+'SLT OVERHEAD COST F.xi'!C95+'COUNCIL OVERHEAD COST F.xi'!C95+'PMD OVERHEAD COST F.xi'!C97+'AGRIC OVERHEAD COST F.xi'!C95+'FINANCE OVERHEAD COST F.xi'!C96+'WORKS OVERHEAD COST F.xi'!C95+'ESD OVERHEAD COST F.xi'!C95+'PHC OVERHEAD COST F.xi'!C105+'WATSAN OVERHEAD COST F.xi'!C95+'TRADITIONAL OVERHEAD COST F.xi'!C95</f>
        <v>0</v>
      </c>
      <c r="D114" s="38">
        <f>'CHAIR OVERHEAD COST F.xi'!D95+'SLT OVERHEAD COST F.xi'!D95+'COUNCIL OVERHEAD COST F.xi'!D95+'PMD OVERHEAD COST F.xi'!D97+'AGRIC OVERHEAD COST F.xi'!D95+'FINANCE OVERHEAD COST F.xi'!D96+'WORKS OVERHEAD COST F.xi'!D95+'ESD OVERHEAD COST F.xi'!D95+'PHC OVERHEAD COST F.xi'!D105+'WATSAN OVERHEAD COST F.xi'!D95+'TRADITIONAL OVERHEAD COST F.xi'!D95</f>
        <v>0</v>
      </c>
      <c r="E114" s="38">
        <f>'CHAIR OVERHEAD COST F.xi'!E95+'SLT OVERHEAD COST F.xi'!E95+'COUNCIL OVERHEAD COST F.xi'!E95+'PMD OVERHEAD COST F.xi'!E97+'AGRIC OVERHEAD COST F.xi'!E95+'FINANCE OVERHEAD COST F.xi'!E96+'WORKS OVERHEAD COST F.xi'!E95+'ESD OVERHEAD COST F.xi'!E95+'PHC OVERHEAD COST F.xi'!E105+'WATSAN OVERHEAD COST F.xi'!E95+'TRADITIONAL OVERHEAD COST F.xi'!E95</f>
        <v>0</v>
      </c>
    </row>
    <row r="115" spans="1:5">
      <c r="A115" s="6">
        <v>220604</v>
      </c>
      <c r="B115" s="7" t="s">
        <v>297</v>
      </c>
      <c r="C115" s="8">
        <f>SUM(C116:C117)</f>
        <v>0</v>
      </c>
      <c r="D115" s="8">
        <f>SUM(D116:D117)</f>
        <v>0</v>
      </c>
      <c r="E115" s="8">
        <f>SUM(E116:E117)</f>
        <v>0</v>
      </c>
    </row>
    <row r="116" spans="1:5" ht="30">
      <c r="A116" s="24">
        <v>22060401</v>
      </c>
      <c r="B116" s="23" t="s">
        <v>298</v>
      </c>
      <c r="C116" s="38">
        <f>'CHAIR OVERHEAD COST F.xi'!C97+'SLT OVERHEAD COST F.xi'!C97+'COUNCIL OVERHEAD COST F.xi'!C97+'PMD OVERHEAD COST F.xi'!C99+'AGRIC OVERHEAD COST F.xi'!C97+'FINANCE OVERHEAD COST F.xi'!C98+'WORKS OVERHEAD COST F.xi'!C97+'ESD OVERHEAD COST F.xi'!C97+'PHC OVERHEAD COST F.xi'!C107+'WATSAN OVERHEAD COST F.xi'!C97+'TRADITIONAL OVERHEAD COST F.xi'!C97</f>
        <v>0</v>
      </c>
      <c r="D116" s="38">
        <f>'CHAIR OVERHEAD COST F.xi'!D97+'SLT OVERHEAD COST F.xi'!D97+'COUNCIL OVERHEAD COST F.xi'!D97+'PMD OVERHEAD COST F.xi'!D99+'AGRIC OVERHEAD COST F.xi'!D97+'FINANCE OVERHEAD COST F.xi'!D98+'WORKS OVERHEAD COST F.xi'!D97+'ESD OVERHEAD COST F.xi'!D97+'PHC OVERHEAD COST F.xi'!D107+'WATSAN OVERHEAD COST F.xi'!D97+'TRADITIONAL OVERHEAD COST F.xi'!D97</f>
        <v>0</v>
      </c>
      <c r="E116" s="38">
        <f>'CHAIR OVERHEAD COST F.xi'!E97+'SLT OVERHEAD COST F.xi'!E97+'COUNCIL OVERHEAD COST F.xi'!E97+'PMD OVERHEAD COST F.xi'!E99+'AGRIC OVERHEAD COST F.xi'!E97+'FINANCE OVERHEAD COST F.xi'!E98+'WORKS OVERHEAD COST F.xi'!E97+'ESD OVERHEAD COST F.xi'!E97+'PHC OVERHEAD COST F.xi'!E107+'WATSAN OVERHEAD COST F.xi'!E97+'TRADITIONAL OVERHEAD COST F.xi'!E97</f>
        <v>0</v>
      </c>
    </row>
    <row r="117" spans="1:5" hidden="1">
      <c r="A117" s="24"/>
      <c r="B117" s="23"/>
      <c r="C117" s="38"/>
      <c r="D117" s="38"/>
      <c r="E117" s="38"/>
    </row>
    <row r="118" spans="1:5">
      <c r="A118" s="6">
        <v>3</v>
      </c>
      <c r="B118" s="7" t="s">
        <v>299</v>
      </c>
      <c r="C118" s="15">
        <f>C119+C161+C171</f>
        <v>5759917212.1999998</v>
      </c>
      <c r="D118" s="15">
        <f>D119+D161+D171</f>
        <v>2183576452.2200003</v>
      </c>
      <c r="E118" s="15">
        <f>E119+E161+E171</f>
        <v>4772658462.4200001</v>
      </c>
    </row>
    <row r="119" spans="1:5">
      <c r="A119" s="6">
        <v>32</v>
      </c>
      <c r="B119" s="7" t="s">
        <v>300</v>
      </c>
      <c r="C119" s="15">
        <f>C120</f>
        <v>5697417212.1999998</v>
      </c>
      <c r="D119" s="15">
        <f>D120</f>
        <v>2158976452.2200003</v>
      </c>
      <c r="E119" s="15">
        <f>E120</f>
        <v>4576658462.4200001</v>
      </c>
    </row>
    <row r="120" spans="1:5" ht="30">
      <c r="A120" s="6">
        <v>3201</v>
      </c>
      <c r="B120" s="7" t="s">
        <v>301</v>
      </c>
      <c r="C120" s="15">
        <f>C121+C125+C138+C141+C143+C147+C151+C156</f>
        <v>5697417212.1999998</v>
      </c>
      <c r="D120" s="15">
        <f>D121+D125+D138+D141+D143+D147+D151+D156</f>
        <v>2158976452.2200003</v>
      </c>
      <c r="E120" s="15">
        <f>E121+E125+E138+E141+E143+E147+E151+E156</f>
        <v>4576658462.4200001</v>
      </c>
    </row>
    <row r="121" spans="1:5">
      <c r="A121" s="6">
        <v>320101</v>
      </c>
      <c r="B121" s="7" t="s">
        <v>302</v>
      </c>
      <c r="C121" s="15">
        <f>'SUMMARY OF CAPITAL EXP F.viii'!C5</f>
        <v>1673573120</v>
      </c>
      <c r="D121" s="15">
        <f>'SUMMARY OF CAPITAL EXP F.viii'!D5</f>
        <v>373502917.22000003</v>
      </c>
      <c r="E121" s="15">
        <f>'SUMMARY OF CAPITAL EXP F.viii'!E5</f>
        <v>1088000000</v>
      </c>
    </row>
    <row r="122" spans="1:5" hidden="1">
      <c r="A122" s="24">
        <v>32010101</v>
      </c>
      <c r="B122" s="23" t="s">
        <v>303</v>
      </c>
      <c r="C122" s="38"/>
      <c r="D122" s="38"/>
      <c r="E122" s="38"/>
    </row>
    <row r="123" spans="1:5" hidden="1">
      <c r="A123" s="24">
        <v>32010102</v>
      </c>
      <c r="B123" s="23" t="s">
        <v>304</v>
      </c>
      <c r="C123" s="38"/>
      <c r="D123" s="38"/>
      <c r="E123" s="38"/>
    </row>
    <row r="124" spans="1:5" hidden="1">
      <c r="A124" s="24">
        <v>32010104</v>
      </c>
      <c r="B124" s="23" t="s">
        <v>305</v>
      </c>
      <c r="C124" s="38"/>
      <c r="D124" s="38"/>
      <c r="E124" s="38"/>
    </row>
    <row r="125" spans="1:5">
      <c r="A125" s="6">
        <v>320102</v>
      </c>
      <c r="B125" s="7" t="s">
        <v>306</v>
      </c>
      <c r="C125" s="15">
        <f>'SUMMARY OF CAPITAL EXP F.viii'!C6</f>
        <v>3072431842.1999998</v>
      </c>
      <c r="D125" s="15">
        <f>'SUMMARY OF CAPITAL EXP F.viii'!D6</f>
        <v>1410338535</v>
      </c>
      <c r="E125" s="15">
        <f>'SUMMARY OF CAPITAL EXP F.viii'!E6</f>
        <v>2246084996.4700003</v>
      </c>
    </row>
    <row r="126" spans="1:5" hidden="1">
      <c r="A126" s="24">
        <v>32010202</v>
      </c>
      <c r="B126" s="23" t="s">
        <v>307</v>
      </c>
      <c r="C126" s="38"/>
      <c r="D126" s="38"/>
      <c r="E126" s="38"/>
    </row>
    <row r="127" spans="1:5" hidden="1">
      <c r="A127" s="24">
        <v>32010205</v>
      </c>
      <c r="B127" s="23" t="s">
        <v>308</v>
      </c>
      <c r="C127" s="38"/>
      <c r="D127" s="38"/>
      <c r="E127" s="38"/>
    </row>
    <row r="128" spans="1:5" hidden="1">
      <c r="A128" s="24">
        <v>32010206</v>
      </c>
      <c r="B128" s="23" t="s">
        <v>309</v>
      </c>
      <c r="C128" s="38"/>
      <c r="D128" s="38"/>
      <c r="E128" s="38"/>
    </row>
    <row r="129" spans="1:5" hidden="1">
      <c r="A129" s="24">
        <v>32010207</v>
      </c>
      <c r="B129" s="23" t="s">
        <v>310</v>
      </c>
      <c r="C129" s="38"/>
      <c r="D129" s="38"/>
      <c r="E129" s="38"/>
    </row>
    <row r="130" spans="1:5" hidden="1">
      <c r="A130" s="24">
        <v>32010208</v>
      </c>
      <c r="B130" s="23" t="s">
        <v>311</v>
      </c>
      <c r="C130" s="38"/>
      <c r="D130" s="38"/>
      <c r="E130" s="38"/>
    </row>
    <row r="131" spans="1:5" hidden="1">
      <c r="A131" s="24">
        <v>32010209</v>
      </c>
      <c r="B131" s="23" t="s">
        <v>312</v>
      </c>
      <c r="C131" s="38"/>
      <c r="D131" s="38"/>
      <c r="E131" s="38"/>
    </row>
    <row r="132" spans="1:5" hidden="1">
      <c r="A132" s="24">
        <v>32010210</v>
      </c>
      <c r="B132" s="23" t="s">
        <v>313</v>
      </c>
      <c r="C132" s="38"/>
      <c r="D132" s="38"/>
      <c r="E132" s="38"/>
    </row>
    <row r="133" spans="1:5" ht="30" hidden="1">
      <c r="A133" s="24">
        <v>32010211</v>
      </c>
      <c r="B133" s="23" t="s">
        <v>314</v>
      </c>
      <c r="C133" s="38"/>
      <c r="D133" s="38"/>
      <c r="E133" s="38"/>
    </row>
    <row r="134" spans="1:5" hidden="1">
      <c r="A134" s="24">
        <v>32010212</v>
      </c>
      <c r="B134" s="23" t="s">
        <v>315</v>
      </c>
      <c r="C134" s="38"/>
      <c r="D134" s="38"/>
      <c r="E134" s="38"/>
    </row>
    <row r="135" spans="1:5" hidden="1">
      <c r="A135" s="24">
        <v>32010213</v>
      </c>
      <c r="B135" s="23" t="s">
        <v>316</v>
      </c>
      <c r="C135" s="38"/>
      <c r="D135" s="38"/>
      <c r="E135" s="38"/>
    </row>
    <row r="136" spans="1:5" hidden="1">
      <c r="A136" s="24">
        <v>32010214</v>
      </c>
      <c r="B136" s="23" t="s">
        <v>317</v>
      </c>
      <c r="C136" s="38"/>
      <c r="D136" s="38"/>
      <c r="E136" s="38"/>
    </row>
    <row r="137" spans="1:5" hidden="1">
      <c r="A137" s="24">
        <v>32010215</v>
      </c>
      <c r="B137" s="23" t="s">
        <v>318</v>
      </c>
      <c r="C137" s="38"/>
      <c r="D137" s="38"/>
      <c r="E137" s="38"/>
    </row>
    <row r="138" spans="1:5">
      <c r="A138" s="6">
        <v>320103</v>
      </c>
      <c r="B138" s="7" t="s">
        <v>319</v>
      </c>
      <c r="C138" s="15">
        <f>'SUMMARY OF CAPITAL EXP F.viii'!C7</f>
        <v>25000000</v>
      </c>
      <c r="D138" s="15">
        <f>'SUMMARY OF CAPITAL EXP F.viii'!D7</f>
        <v>20000000</v>
      </c>
      <c r="E138" s="15">
        <f>'SUMMARY OF CAPITAL EXP F.viii'!E7</f>
        <v>30000000</v>
      </c>
    </row>
    <row r="139" spans="1:5" hidden="1">
      <c r="A139" s="24">
        <v>32010304</v>
      </c>
      <c r="B139" s="23" t="s">
        <v>320</v>
      </c>
      <c r="C139" s="38"/>
      <c r="D139" s="38"/>
      <c r="E139" s="38"/>
    </row>
    <row r="140" spans="1:5" hidden="1">
      <c r="A140" s="24">
        <v>32010305</v>
      </c>
      <c r="B140" s="23" t="s">
        <v>321</v>
      </c>
      <c r="C140" s="38"/>
      <c r="D140" s="38"/>
      <c r="E140" s="38"/>
    </row>
    <row r="141" spans="1:5">
      <c r="A141" s="6">
        <v>320104</v>
      </c>
      <c r="B141" s="7" t="s">
        <v>322</v>
      </c>
      <c r="C141" s="15">
        <f>'SUMMARY OF CAPITAL EXP F.viii'!C8</f>
        <v>372911926</v>
      </c>
      <c r="D141" s="15">
        <f>'SUMMARY OF CAPITAL EXP F.viii'!D8</f>
        <v>120000000</v>
      </c>
      <c r="E141" s="15">
        <f>'SUMMARY OF CAPITAL EXP F.viii'!E8</f>
        <v>297445000</v>
      </c>
    </row>
    <row r="142" spans="1:5" hidden="1">
      <c r="A142" s="24">
        <v>32010405</v>
      </c>
      <c r="B142" s="23" t="s">
        <v>323</v>
      </c>
      <c r="C142" s="38"/>
      <c r="D142" s="38"/>
      <c r="E142" s="38"/>
    </row>
    <row r="143" spans="1:5">
      <c r="A143" s="6">
        <v>320105</v>
      </c>
      <c r="B143" s="7" t="s">
        <v>324</v>
      </c>
      <c r="C143" s="15">
        <f>'SUMMARY OF CAPITAL EXP F.viii'!C9</f>
        <v>0</v>
      </c>
      <c r="D143" s="15">
        <f>'SUMMARY OF CAPITAL EXP F.viii'!D9</f>
        <v>0</v>
      </c>
      <c r="E143" s="15">
        <f>'SUMMARY OF CAPITAL EXP F.viii'!E9</f>
        <v>65000000</v>
      </c>
    </row>
    <row r="144" spans="1:5" hidden="1">
      <c r="A144" s="24">
        <v>32010501</v>
      </c>
      <c r="B144" s="23" t="s">
        <v>325</v>
      </c>
      <c r="C144" s="38"/>
      <c r="D144" s="38"/>
      <c r="E144" s="38"/>
    </row>
    <row r="145" spans="1:5" hidden="1">
      <c r="A145" s="24">
        <v>32010502</v>
      </c>
      <c r="B145" s="23" t="s">
        <v>326</v>
      </c>
      <c r="C145" s="38"/>
      <c r="D145" s="38"/>
      <c r="E145" s="38"/>
    </row>
    <row r="146" spans="1:5" hidden="1">
      <c r="A146" s="24">
        <v>32010555</v>
      </c>
      <c r="B146" s="23" t="s">
        <v>327</v>
      </c>
      <c r="C146" s="38"/>
      <c r="D146" s="38"/>
      <c r="E146" s="38"/>
    </row>
    <row r="147" spans="1:5">
      <c r="A147" s="6">
        <v>320106</v>
      </c>
      <c r="B147" s="7" t="s">
        <v>328</v>
      </c>
      <c r="C147" s="15">
        <f>'SUMMARY OF CAPITAL EXP F.viii'!C10</f>
        <v>4000000</v>
      </c>
      <c r="D147" s="15">
        <f>'SUMMARY OF CAPITAL EXP F.viii'!D10</f>
        <v>0</v>
      </c>
      <c r="E147" s="15">
        <f>'SUMMARY OF CAPITAL EXP F.viii'!E10</f>
        <v>13000000</v>
      </c>
    </row>
    <row r="148" spans="1:5" hidden="1">
      <c r="A148" s="24">
        <v>32010601</v>
      </c>
      <c r="B148" s="23" t="s">
        <v>329</v>
      </c>
      <c r="C148" s="38"/>
      <c r="D148" s="38"/>
      <c r="E148" s="38"/>
    </row>
    <row r="149" spans="1:5" hidden="1">
      <c r="A149" s="24">
        <v>32010602</v>
      </c>
      <c r="B149" s="23" t="s">
        <v>330</v>
      </c>
      <c r="C149" s="38"/>
      <c r="D149" s="38"/>
      <c r="E149" s="38"/>
    </row>
    <row r="150" spans="1:5" hidden="1">
      <c r="A150" s="24">
        <v>32010603</v>
      </c>
      <c r="B150" s="23" t="s">
        <v>331</v>
      </c>
      <c r="C150" s="38"/>
      <c r="D150" s="38"/>
      <c r="E150" s="38"/>
    </row>
    <row r="151" spans="1:5">
      <c r="A151" s="6">
        <v>320109</v>
      </c>
      <c r="B151" s="7" t="s">
        <v>332</v>
      </c>
      <c r="C151" s="15">
        <f>'SUMMARY OF CAPITAL EXP F.viii'!C11</f>
        <v>228000000</v>
      </c>
      <c r="D151" s="15">
        <f>'SUMMARY OF CAPITAL EXP F.viii'!D11</f>
        <v>16135000</v>
      </c>
      <c r="E151" s="15">
        <f>'SUMMARY OF CAPITAL EXP F.viii'!E11</f>
        <v>427128465.94999999</v>
      </c>
    </row>
    <row r="152" spans="1:5" hidden="1">
      <c r="A152" s="24">
        <v>32010903</v>
      </c>
      <c r="B152" s="23" t="s">
        <v>333</v>
      </c>
      <c r="C152" s="38"/>
      <c r="D152" s="38"/>
      <c r="E152" s="38"/>
    </row>
    <row r="153" spans="1:5" hidden="1">
      <c r="A153" s="24">
        <v>32010904</v>
      </c>
      <c r="B153" s="23" t="s">
        <v>334</v>
      </c>
      <c r="C153" s="38"/>
      <c r="D153" s="38"/>
      <c r="E153" s="38"/>
    </row>
    <row r="154" spans="1:5" hidden="1">
      <c r="A154" s="24">
        <v>32010935</v>
      </c>
      <c r="B154" s="23" t="s">
        <v>335</v>
      </c>
      <c r="C154" s="38"/>
      <c r="D154" s="38"/>
      <c r="E154" s="38"/>
    </row>
    <row r="155" spans="1:5" hidden="1">
      <c r="A155" s="24">
        <v>32010936</v>
      </c>
      <c r="B155" s="23" t="s">
        <v>336</v>
      </c>
      <c r="C155" s="38"/>
      <c r="D155" s="38"/>
      <c r="E155" s="38"/>
    </row>
    <row r="156" spans="1:5">
      <c r="A156" s="6">
        <v>3202</v>
      </c>
      <c r="B156" s="7" t="s">
        <v>337</v>
      </c>
      <c r="C156" s="15">
        <f>C157</f>
        <v>321500324</v>
      </c>
      <c r="D156" s="15">
        <f>D157</f>
        <v>219000000</v>
      </c>
      <c r="E156" s="15">
        <f>E157</f>
        <v>410000000</v>
      </c>
    </row>
    <row r="157" spans="1:5">
      <c r="A157" s="6">
        <v>320201</v>
      </c>
      <c r="B157" s="7" t="s">
        <v>338</v>
      </c>
      <c r="C157" s="15">
        <f>'SUMMARY OF CAPITAL EXP F.viii'!C12</f>
        <v>321500324</v>
      </c>
      <c r="D157" s="15">
        <f>'SUMMARY OF CAPITAL EXP F.viii'!D12</f>
        <v>219000000</v>
      </c>
      <c r="E157" s="15">
        <f>'SUMMARY OF CAPITAL EXP F.viii'!E12</f>
        <v>410000000</v>
      </c>
    </row>
    <row r="158" spans="1:5" ht="30" hidden="1">
      <c r="A158" s="24">
        <v>32020101</v>
      </c>
      <c r="B158" s="23" t="s">
        <v>339</v>
      </c>
      <c r="C158" s="38"/>
      <c r="D158" s="38"/>
      <c r="E158" s="38"/>
    </row>
    <row r="159" spans="1:5" ht="30" hidden="1">
      <c r="A159" s="24">
        <v>32020102</v>
      </c>
      <c r="B159" s="23" t="s">
        <v>340</v>
      </c>
      <c r="C159" s="38"/>
      <c r="D159" s="38"/>
      <c r="E159" s="38"/>
    </row>
    <row r="160" spans="1:5" ht="30" hidden="1">
      <c r="A160" s="24">
        <v>32020104</v>
      </c>
      <c r="B160" s="23" t="s">
        <v>341</v>
      </c>
      <c r="C160" s="38"/>
      <c r="D160" s="38"/>
      <c r="E160" s="38"/>
    </row>
    <row r="161" spans="1:5">
      <c r="A161" s="6">
        <v>3203</v>
      </c>
      <c r="B161" s="7" t="s">
        <v>342</v>
      </c>
      <c r="C161" s="15">
        <f>C162</f>
        <v>17500000</v>
      </c>
      <c r="D161" s="15">
        <f>D162</f>
        <v>1600000</v>
      </c>
      <c r="E161" s="15">
        <f>E162</f>
        <v>6000000</v>
      </c>
    </row>
    <row r="162" spans="1:5">
      <c r="A162" s="6">
        <v>320301</v>
      </c>
      <c r="B162" s="7" t="s">
        <v>342</v>
      </c>
      <c r="C162" s="15">
        <f>'SUMMARY OF CAPITAL EXP F.viii'!C13</f>
        <v>17500000</v>
      </c>
      <c r="D162" s="15">
        <f>'SUMMARY OF CAPITAL EXP F.viii'!D13</f>
        <v>1600000</v>
      </c>
      <c r="E162" s="15">
        <f>'SUMMARY OF CAPITAL EXP F.viii'!E13</f>
        <v>6000000</v>
      </c>
    </row>
    <row r="163" spans="1:5" hidden="1">
      <c r="A163" s="24">
        <v>32030101</v>
      </c>
      <c r="B163" s="23" t="s">
        <v>343</v>
      </c>
      <c r="C163" s="38"/>
      <c r="D163" s="38"/>
      <c r="E163" s="38"/>
    </row>
    <row r="164" spans="1:5" hidden="1">
      <c r="A164" s="24">
        <v>32030102</v>
      </c>
      <c r="B164" s="23" t="s">
        <v>344</v>
      </c>
      <c r="C164" s="38"/>
      <c r="D164" s="38"/>
      <c r="E164" s="38"/>
    </row>
    <row r="165" spans="1:5" hidden="1">
      <c r="A165" s="24">
        <v>32030104</v>
      </c>
      <c r="B165" s="23" t="s">
        <v>345</v>
      </c>
      <c r="C165" s="38"/>
      <c r="D165" s="38"/>
      <c r="E165" s="38"/>
    </row>
    <row r="166" spans="1:5" hidden="1">
      <c r="A166" s="24">
        <v>32030105</v>
      </c>
      <c r="B166" s="23" t="s">
        <v>346</v>
      </c>
      <c r="C166" s="38"/>
      <c r="D166" s="38"/>
      <c r="E166" s="38"/>
    </row>
    <row r="167" spans="1:5" hidden="1">
      <c r="A167" s="24">
        <v>32030109</v>
      </c>
      <c r="B167" s="23" t="s">
        <v>347</v>
      </c>
      <c r="C167" s="38"/>
      <c r="D167" s="38"/>
      <c r="E167" s="38"/>
    </row>
    <row r="168" spans="1:5" hidden="1">
      <c r="A168" s="24">
        <v>32030110</v>
      </c>
      <c r="B168" s="23" t="s">
        <v>348</v>
      </c>
      <c r="C168" s="38"/>
      <c r="D168" s="38"/>
      <c r="E168" s="38"/>
    </row>
    <row r="169" spans="1:5" hidden="1">
      <c r="A169" s="24">
        <v>32030150</v>
      </c>
      <c r="B169" s="23" t="s">
        <v>349</v>
      </c>
      <c r="C169" s="38"/>
      <c r="D169" s="38"/>
      <c r="E169" s="38"/>
    </row>
    <row r="170" spans="1:5" hidden="1">
      <c r="A170" s="24">
        <v>32030151</v>
      </c>
      <c r="B170" s="23" t="s">
        <v>350</v>
      </c>
      <c r="C170" s="38"/>
      <c r="D170" s="38"/>
      <c r="E170" s="38"/>
    </row>
    <row r="171" spans="1:5">
      <c r="A171" s="6">
        <v>32011000</v>
      </c>
      <c r="B171" s="7" t="s">
        <v>351</v>
      </c>
      <c r="C171" s="15">
        <f>'SUMMARY OF CAPITAL EXP F.viii'!C14</f>
        <v>45000000</v>
      </c>
      <c r="D171" s="15">
        <f>'SUMMARY OF CAPITAL EXP F.viii'!D14</f>
        <v>23000000</v>
      </c>
      <c r="E171" s="15">
        <f>'SUMMARY OF CAPITAL EXP F.viii'!E14</f>
        <v>190000000</v>
      </c>
    </row>
    <row r="172" spans="1:5" hidden="1">
      <c r="A172" s="7"/>
      <c r="B172" s="7"/>
      <c r="C172" s="38"/>
      <c r="D172" s="38"/>
      <c r="E172" s="38"/>
    </row>
    <row r="173" spans="1:5" hidden="1">
      <c r="A173" s="7"/>
      <c r="B173" s="7"/>
      <c r="C173" s="38"/>
      <c r="D173" s="38"/>
      <c r="E173" s="38"/>
    </row>
    <row r="174" spans="1:5" hidden="1"/>
    <row r="175" spans="1:5" hidden="1"/>
    <row r="176" spans="1:5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59" orientation="landscape" r:id="rId1"/>
  <headerFooter>
    <oddFooter>Page &amp;P of &amp;N</oddFooter>
  </headerFooter>
  <rowBreaks count="2" manualBreakCount="2">
    <brk id="39" max="16383" man="1"/>
    <brk id="78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ColWidth="8.88671875" defaultRowHeight="15"/>
  <cols>
    <col min="1" max="1" width="12.77734375" style="1" customWidth="1"/>
    <col min="2" max="2" width="15.109375" style="1" customWidth="1"/>
    <col min="3" max="3" width="26.21875" style="1" customWidth="1"/>
    <col min="4" max="5" width="26.109375" style="1" customWidth="1"/>
    <col min="6" max="6" width="26.21875" style="1" customWidth="1"/>
    <col min="7" max="7" width="26.33203125" style="1" customWidth="1"/>
    <col min="8" max="16384" width="8.88671875" style="1"/>
  </cols>
  <sheetData>
    <row r="1" spans="1:7">
      <c r="A1" s="133" t="s">
        <v>352</v>
      </c>
      <c r="B1" s="133"/>
      <c r="C1" s="133"/>
      <c r="D1" s="133"/>
      <c r="E1" s="133"/>
      <c r="F1" s="133"/>
      <c r="G1" s="133"/>
    </row>
    <row r="2" spans="1:7">
      <c r="A2" s="134" t="s">
        <v>353</v>
      </c>
      <c r="B2" s="134"/>
      <c r="C2" s="134"/>
      <c r="D2" s="134"/>
      <c r="E2" s="134"/>
      <c r="F2" s="134"/>
      <c r="G2" s="134"/>
    </row>
    <row r="3" spans="1:7">
      <c r="A3" s="2"/>
      <c r="B3" s="2"/>
      <c r="C3" s="2"/>
      <c r="D3" s="2"/>
      <c r="E3" s="2"/>
      <c r="F3" s="2"/>
      <c r="G3" s="2"/>
    </row>
    <row r="4" spans="1:7" ht="52.2">
      <c r="A4" s="49" t="s">
        <v>354</v>
      </c>
      <c r="B4" s="49" t="s">
        <v>355</v>
      </c>
      <c r="C4" s="50" t="s">
        <v>356</v>
      </c>
      <c r="D4" s="50" t="s">
        <v>357</v>
      </c>
      <c r="E4" s="50" t="s">
        <v>358</v>
      </c>
      <c r="F4" s="50" t="s">
        <v>359</v>
      </c>
      <c r="G4" s="50" t="s">
        <v>360</v>
      </c>
    </row>
    <row r="5" spans="1:7" ht="34.799999999999997">
      <c r="A5" s="68" t="s">
        <v>361</v>
      </c>
      <c r="B5" s="51" t="s">
        <v>362</v>
      </c>
      <c r="C5" s="52">
        <f>'CHAIR PERSONNEL COST F.x'!E7+'SLT PERSONNEL COST F.x'!E7+'COUNCIL PERSONNEL COST F.x'!E7+'PMD PERSONNEL COST F.x'!E7</f>
        <v>156871783.56999999</v>
      </c>
      <c r="D5" s="52">
        <f>'CHAIR OVERHEAD COST F.xi'!E7+'SLT OVERHEAD COST F.xi'!E7+'COUNCIL OVERHEAD COST F.xi'!E7+'PMD OVERHEAD COST F.xi'!E7</f>
        <v>294950000</v>
      </c>
      <c r="E5" s="52">
        <f>C5+D5</f>
        <v>451821783.56999999</v>
      </c>
      <c r="F5" s="52">
        <f>'PMD CAPITAL EXP F.xii'!F6</f>
        <v>827445000</v>
      </c>
      <c r="G5" s="52">
        <f>E5+F5</f>
        <v>1279266783.5699999</v>
      </c>
    </row>
    <row r="6" spans="1:7" ht="34.799999999999997">
      <c r="A6" s="68" t="s">
        <v>363</v>
      </c>
      <c r="B6" s="51" t="s">
        <v>364</v>
      </c>
      <c r="C6" s="53">
        <f>'AGRIC PERSONNEL COST F.x'!E7+'FINANCE PERSONNEL COST F.x'!E7+'WORKS PERSONNEL COST F.x'!E7</f>
        <v>1060700150.37</v>
      </c>
      <c r="D6" s="53">
        <f>'AGRIC OVERHEAD COST F.xi'!E7+'FINANCE OVERHEAD COST F.xi'!E7+'WORKS OVERHEAD COST F.xi'!E7</f>
        <v>991532264.82999992</v>
      </c>
      <c r="E6" s="53">
        <f>C6+D6</f>
        <v>2052232415.1999998</v>
      </c>
      <c r="F6" s="53">
        <f>'AGRIC CAPITAL EXP F.xii'!F6+'FINANCE CAPITAL EXP F.xii'!F7+'WORKS CAPITAL EXP F.xii'!F6</f>
        <v>2645334996.4700003</v>
      </c>
      <c r="G6" s="52">
        <f>E6+F6</f>
        <v>4697567411.6700001</v>
      </c>
    </row>
    <row r="7" spans="1:7" ht="34.799999999999997">
      <c r="A7" s="68" t="s">
        <v>365</v>
      </c>
      <c r="B7" s="51" t="s">
        <v>366</v>
      </c>
      <c r="C7" s="53">
        <v>0</v>
      </c>
      <c r="D7" s="53">
        <v>0</v>
      </c>
      <c r="E7" s="53">
        <f>C7+D7</f>
        <v>0</v>
      </c>
      <c r="F7" s="53">
        <v>0</v>
      </c>
      <c r="G7" s="52">
        <f>E7+F7</f>
        <v>0</v>
      </c>
    </row>
    <row r="8" spans="1:7" ht="34.799999999999997">
      <c r="A8" s="68" t="s">
        <v>367</v>
      </c>
      <c r="B8" s="51" t="s">
        <v>368</v>
      </c>
      <c r="C8" s="53">
        <v>0</v>
      </c>
      <c r="D8" s="53">
        <v>0</v>
      </c>
      <c r="E8" s="53">
        <f>C8+D8</f>
        <v>0</v>
      </c>
      <c r="F8" s="53">
        <v>0</v>
      </c>
      <c r="G8" s="52">
        <f>E8+F8</f>
        <v>0</v>
      </c>
    </row>
    <row r="9" spans="1:7" ht="34.799999999999997">
      <c r="A9" s="68" t="s">
        <v>369</v>
      </c>
      <c r="B9" s="51" t="s">
        <v>370</v>
      </c>
      <c r="C9" s="53">
        <f>'ESD PERSONNEL COST F.x'!E7+'PHC PERSONNEL COST F.x'!E7+'WATSAN PERSONNEL COST F.x'!E7+'TRADITIONAL PERSONNEL COST F.x'!E7</f>
        <v>1332022795.96</v>
      </c>
      <c r="D9" s="53">
        <f>'ESD OVERHEAD COST F.xi'!E7+'PHC OVERHEAD COST F.xi'!E7+'WATSAN OVERHEAD COST F.xi'!E7+'TRADITIONAL OVERHEAD COST F.xi'!E7</f>
        <v>559010365.77999997</v>
      </c>
      <c r="E9" s="53">
        <f>C9+D9</f>
        <v>1891033161.74</v>
      </c>
      <c r="F9" s="53">
        <f>'ESD CAPITAL EXP F.xii'!F6+'PHC CAPITAL EXP F.xii'!F6+'WATSAN CAPITAL EXP F.xii'!F6</f>
        <v>1299878465.95</v>
      </c>
      <c r="G9" s="52">
        <f>E9+F9</f>
        <v>3190911627.6900001</v>
      </c>
    </row>
    <row r="10" spans="1:7" ht="17.399999999999999" hidden="1">
      <c r="A10" s="54" t="s">
        <v>371</v>
      </c>
      <c r="B10" s="55" t="s">
        <v>371</v>
      </c>
      <c r="C10" s="53" t="s">
        <v>371</v>
      </c>
      <c r="D10" s="53" t="s">
        <v>371</v>
      </c>
      <c r="E10" s="53" t="s">
        <v>371</v>
      </c>
      <c r="F10" s="53" t="s">
        <v>371</v>
      </c>
      <c r="G10" s="53" t="s">
        <v>371</v>
      </c>
    </row>
    <row r="11" spans="1:7" ht="17.399999999999999" hidden="1">
      <c r="A11" s="54" t="s">
        <v>371</v>
      </c>
      <c r="B11" s="55" t="s">
        <v>371</v>
      </c>
      <c r="C11" s="53" t="s">
        <v>371</v>
      </c>
      <c r="D11" s="53" t="s">
        <v>371</v>
      </c>
      <c r="E11" s="53" t="s">
        <v>371</v>
      </c>
      <c r="F11" s="53" t="s">
        <v>371</v>
      </c>
      <c r="G11" s="53" t="s">
        <v>371</v>
      </c>
    </row>
    <row r="12" spans="1:7" ht="17.399999999999999" hidden="1">
      <c r="A12" s="54" t="s">
        <v>371</v>
      </c>
      <c r="B12" s="55" t="s">
        <v>371</v>
      </c>
      <c r="C12" s="53" t="s">
        <v>371</v>
      </c>
      <c r="D12" s="53" t="s">
        <v>371</v>
      </c>
      <c r="E12" s="53" t="s">
        <v>371</v>
      </c>
      <c r="F12" s="53" t="s">
        <v>371</v>
      </c>
      <c r="G12" s="53" t="s">
        <v>371</v>
      </c>
    </row>
    <row r="13" spans="1:7" ht="17.399999999999999" hidden="1">
      <c r="A13" s="54" t="s">
        <v>371</v>
      </c>
      <c r="B13" s="55" t="s">
        <v>371</v>
      </c>
      <c r="C13" s="53" t="s">
        <v>371</v>
      </c>
      <c r="D13" s="53" t="s">
        <v>371</v>
      </c>
      <c r="E13" s="53" t="s">
        <v>371</v>
      </c>
      <c r="F13" s="53" t="s">
        <v>371</v>
      </c>
      <c r="G13" s="53" t="s">
        <v>371</v>
      </c>
    </row>
    <row r="14" spans="1:7" ht="17.399999999999999" hidden="1">
      <c r="A14" s="54" t="s">
        <v>371</v>
      </c>
      <c r="B14" s="55" t="s">
        <v>371</v>
      </c>
      <c r="C14" s="53" t="s">
        <v>371</v>
      </c>
      <c r="D14" s="53" t="s">
        <v>371</v>
      </c>
      <c r="E14" s="53" t="s">
        <v>371</v>
      </c>
      <c r="F14" s="53" t="s">
        <v>371</v>
      </c>
      <c r="G14" s="53" t="s">
        <v>371</v>
      </c>
    </row>
    <row r="15" spans="1:7" ht="17.399999999999999" hidden="1">
      <c r="A15" s="54" t="s">
        <v>371</v>
      </c>
      <c r="B15" s="55" t="s">
        <v>371</v>
      </c>
      <c r="C15" s="53" t="s">
        <v>371</v>
      </c>
      <c r="D15" s="53" t="s">
        <v>371</v>
      </c>
      <c r="E15" s="53" t="s">
        <v>371</v>
      </c>
      <c r="F15" s="53" t="s">
        <v>371</v>
      </c>
      <c r="G15" s="53" t="s">
        <v>371</v>
      </c>
    </row>
    <row r="16" spans="1:7" ht="17.399999999999999" hidden="1">
      <c r="A16" s="54" t="s">
        <v>371</v>
      </c>
      <c r="B16" s="55" t="s">
        <v>371</v>
      </c>
      <c r="C16" s="53" t="s">
        <v>371</v>
      </c>
      <c r="D16" s="53" t="s">
        <v>371</v>
      </c>
      <c r="E16" s="53" t="s">
        <v>371</v>
      </c>
      <c r="F16" s="53" t="s">
        <v>371</v>
      </c>
      <c r="G16" s="53" t="s">
        <v>371</v>
      </c>
    </row>
    <row r="17" spans="1:7" ht="17.399999999999999" hidden="1">
      <c r="A17" s="54" t="s">
        <v>371</v>
      </c>
      <c r="B17" s="55" t="s">
        <v>371</v>
      </c>
      <c r="C17" s="53" t="s">
        <v>371</v>
      </c>
      <c r="D17" s="53" t="s">
        <v>371</v>
      </c>
      <c r="E17" s="53" t="s">
        <v>371</v>
      </c>
      <c r="F17" s="53" t="s">
        <v>371</v>
      </c>
      <c r="G17" s="53" t="s">
        <v>371</v>
      </c>
    </row>
    <row r="18" spans="1:7" ht="17.399999999999999" hidden="1">
      <c r="A18" s="54" t="s">
        <v>371</v>
      </c>
      <c r="B18" s="55" t="s">
        <v>371</v>
      </c>
      <c r="C18" s="53" t="s">
        <v>371</v>
      </c>
      <c r="D18" s="53" t="s">
        <v>371</v>
      </c>
      <c r="E18" s="53" t="s">
        <v>371</v>
      </c>
      <c r="F18" s="53" t="s">
        <v>371</v>
      </c>
      <c r="G18" s="53" t="s">
        <v>371</v>
      </c>
    </row>
    <row r="19" spans="1:7" ht="17.399999999999999" hidden="1">
      <c r="A19" s="54" t="s">
        <v>371</v>
      </c>
      <c r="B19" s="55" t="s">
        <v>371</v>
      </c>
      <c r="C19" s="53" t="s">
        <v>371</v>
      </c>
      <c r="D19" s="53" t="s">
        <v>371</v>
      </c>
      <c r="E19" s="53" t="s">
        <v>371</v>
      </c>
      <c r="F19" s="53" t="s">
        <v>371</v>
      </c>
      <c r="G19" s="53" t="s">
        <v>371</v>
      </c>
    </row>
    <row r="20" spans="1:7" ht="17.399999999999999" hidden="1">
      <c r="A20" s="54" t="s">
        <v>371</v>
      </c>
      <c r="B20" s="55" t="s">
        <v>371</v>
      </c>
      <c r="C20" s="53" t="s">
        <v>371</v>
      </c>
      <c r="D20" s="53" t="s">
        <v>371</v>
      </c>
      <c r="E20" s="53" t="s">
        <v>371</v>
      </c>
      <c r="F20" s="53" t="s">
        <v>371</v>
      </c>
      <c r="G20" s="53" t="s">
        <v>371</v>
      </c>
    </row>
    <row r="21" spans="1:7" ht="17.399999999999999" hidden="1">
      <c r="A21" s="54" t="s">
        <v>371</v>
      </c>
      <c r="B21" s="55" t="s">
        <v>371</v>
      </c>
      <c r="C21" s="53" t="s">
        <v>371</v>
      </c>
      <c r="D21" s="53" t="s">
        <v>371</v>
      </c>
      <c r="E21" s="53" t="s">
        <v>371</v>
      </c>
      <c r="F21" s="53" t="s">
        <v>371</v>
      </c>
      <c r="G21" s="53" t="s">
        <v>371</v>
      </c>
    </row>
    <row r="22" spans="1:7" ht="17.399999999999999" hidden="1">
      <c r="A22" s="54" t="s">
        <v>371</v>
      </c>
      <c r="B22" s="55" t="s">
        <v>371</v>
      </c>
      <c r="C22" s="53" t="s">
        <v>371</v>
      </c>
      <c r="D22" s="53" t="s">
        <v>371</v>
      </c>
      <c r="E22" s="53" t="s">
        <v>371</v>
      </c>
      <c r="F22" s="53" t="s">
        <v>371</v>
      </c>
      <c r="G22" s="53" t="s">
        <v>371</v>
      </c>
    </row>
    <row r="23" spans="1:7" ht="17.399999999999999">
      <c r="A23" s="54" t="s">
        <v>371</v>
      </c>
      <c r="B23" s="55" t="s">
        <v>372</v>
      </c>
      <c r="C23" s="53">
        <f>SUM(C5:C22)</f>
        <v>2549594729.9000001</v>
      </c>
      <c r="D23" s="53">
        <f>SUM(D5:D22)</f>
        <v>1845492630.6099999</v>
      </c>
      <c r="E23" s="53">
        <f>SUM(E5:E22)</f>
        <v>4395087360.5100002</v>
      </c>
      <c r="F23" s="53">
        <f>SUM(F5:F22)</f>
        <v>4772658462.4200001</v>
      </c>
      <c r="G23" s="53">
        <f>SUM(G5:G22)</f>
        <v>9167745822.9300003</v>
      </c>
    </row>
    <row r="24" spans="1:7" hidden="1"/>
    <row r="25" spans="1:7" hidden="1"/>
    <row r="26" spans="1:7" hidden="1"/>
    <row r="27" spans="1:7" hidden="1"/>
    <row r="28" spans="1:7" hidden="1"/>
    <row r="29" spans="1:7" hidden="1"/>
    <row r="30" spans="1:7" hidden="1"/>
    <row r="31" spans="1:7" hidden="1"/>
    <row r="32" spans="1: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topLeftCell="A3" zoomScale="90" zoomScaleNormal="130" zoomScaleSheetLayoutView="90" workbookViewId="0">
      <selection activeCell="E4" sqref="E4"/>
    </sheetView>
  </sheetViews>
  <sheetFormatPr defaultColWidth="8.88671875" defaultRowHeight="15"/>
  <cols>
    <col min="1" max="1" width="16" style="1" customWidth="1"/>
    <col min="2" max="2" width="52" style="1" customWidth="1"/>
    <col min="3" max="5" width="25.88671875" style="1" customWidth="1"/>
    <col min="6" max="16384" width="8.88671875" style="1"/>
  </cols>
  <sheetData>
    <row r="1" spans="1:5">
      <c r="A1" s="133" t="s">
        <v>373</v>
      </c>
      <c r="B1" s="133"/>
      <c r="C1" s="133"/>
      <c r="D1" s="133"/>
      <c r="E1" s="133"/>
    </row>
    <row r="2" spans="1:5" ht="39.6" customHeight="1">
      <c r="A2" s="135" t="s">
        <v>374</v>
      </c>
      <c r="B2" s="135"/>
      <c r="C2" s="135"/>
      <c r="D2" s="135"/>
      <c r="E2" s="135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375</v>
      </c>
      <c r="C4" s="5" t="s">
        <v>3</v>
      </c>
      <c r="D4" s="5" t="s">
        <v>4</v>
      </c>
      <c r="E4" s="5" t="s">
        <v>5</v>
      </c>
    </row>
    <row r="5" spans="1:5">
      <c r="A5" s="69" t="s">
        <v>376</v>
      </c>
      <c r="B5" s="37" t="s">
        <v>377</v>
      </c>
      <c r="C5" s="15">
        <f>'CHAIR PERSONNEL COST F.x'!C7+'CHAIR OVERHEAD COST F.xi'!C7</f>
        <v>425640924.92000002</v>
      </c>
      <c r="D5" s="15">
        <f>'CHAIR PERSONNEL COST F.x'!D7+'CHAIR OVERHEAD COST F.xi'!D7</f>
        <v>215638423.91999999</v>
      </c>
      <c r="E5" s="15">
        <f>'CHAIR PERSONNEL COST F.x'!E7+'CHAIR OVERHEAD COST F.xi'!E7</f>
        <v>140240924.91999999</v>
      </c>
    </row>
    <row r="6" spans="1:5">
      <c r="A6" s="69" t="s">
        <v>378</v>
      </c>
      <c r="B6" s="37" t="s">
        <v>379</v>
      </c>
      <c r="C6" s="15">
        <f>'SLT PERSONNEL COST F.x'!C7+'SLT OVERHEAD COST F.xi'!C7</f>
        <v>24344999.640000001</v>
      </c>
      <c r="D6" s="15">
        <f>'SLT PERSONNEL COST F.x'!D7+'SLT OVERHEAD COST F.xi'!D7</f>
        <v>22194999.640000001</v>
      </c>
      <c r="E6" s="15">
        <f>'SLT PERSONNEL COST F.x'!E7+'SLT OVERHEAD COST F.xi'!E7</f>
        <v>23704999.640000001</v>
      </c>
    </row>
    <row r="7" spans="1:5">
      <c r="A7" s="69" t="s">
        <v>380</v>
      </c>
      <c r="B7" s="37" t="s">
        <v>381</v>
      </c>
      <c r="C7" s="15">
        <f>'COUNCIL PERSONNEL COST F.x'!C7+'COUNCIL OVERHEAD COST F.xi'!C7</f>
        <v>67471305</v>
      </c>
      <c r="D7" s="15">
        <f>'COUNCIL PERSONNEL COST F.x'!D7+'COUNCIL OVERHEAD COST F.xi'!D7</f>
        <v>38950259.760000005</v>
      </c>
      <c r="E7" s="15">
        <f>'COUNCIL PERSONNEL COST F.x'!E7+'COUNCIL OVERHEAD COST F.xi'!E7</f>
        <v>69675259.760000005</v>
      </c>
    </row>
    <row r="8" spans="1:5">
      <c r="A8" s="69" t="s">
        <v>382</v>
      </c>
      <c r="B8" s="37" t="s">
        <v>383</v>
      </c>
      <c r="C8" s="15">
        <f>'PMD PERSONNEL COST F.x'!C7+'PMD OVERHEAD COST F.xi'!C7</f>
        <v>305729492.06</v>
      </c>
      <c r="D8" s="15">
        <f>'PMD PERSONNEL COST F.x'!D7+'PMD OVERHEAD COST F.xi'!D7</f>
        <v>138137090.51999998</v>
      </c>
      <c r="E8" s="15">
        <f>'PMD PERSONNEL COST F.x'!E7+'PMD OVERHEAD COST F.xi'!E7</f>
        <v>218200599.25</v>
      </c>
    </row>
    <row r="9" spans="1:5">
      <c r="A9" s="69" t="s">
        <v>384</v>
      </c>
      <c r="B9" s="37" t="s">
        <v>385</v>
      </c>
      <c r="C9" s="15">
        <f>'AGRIC PERSONNEL COST F.x'!C7+'AGRIC OVERHEAD COST F.xi'!C7</f>
        <v>109478460</v>
      </c>
      <c r="D9" s="15">
        <f>'AGRIC PERSONNEL COST F.x'!D7+'AGRIC OVERHEAD COST F.xi'!D7</f>
        <v>69361404.400000006</v>
      </c>
      <c r="E9" s="15">
        <f>'AGRIC PERSONNEL COST F.x'!E7+'AGRIC OVERHEAD COST F.xi'!E7</f>
        <v>94834788.209999993</v>
      </c>
    </row>
    <row r="10" spans="1:5">
      <c r="A10" s="69" t="s">
        <v>386</v>
      </c>
      <c r="B10" s="37" t="s">
        <v>387</v>
      </c>
      <c r="C10" s="15">
        <f>'FINANCE PERSONNEL COST F.x'!C7+'FINANCE OVERHEAD COST F.xi'!C7</f>
        <v>1531625316</v>
      </c>
      <c r="D10" s="15">
        <f>'FINANCE PERSONNEL COST F.x'!D7+'FINANCE OVERHEAD COST F.xi'!D7</f>
        <v>1169550437.165</v>
      </c>
      <c r="E10" s="15">
        <f>'FINANCE PERSONNEL COST F.x'!E7+'FINANCE OVERHEAD COST F.xi'!E7</f>
        <v>1847905431.9899998</v>
      </c>
    </row>
    <row r="11" spans="1:5">
      <c r="A11" s="69" t="s">
        <v>388</v>
      </c>
      <c r="B11" s="37" t="s">
        <v>389</v>
      </c>
      <c r="C11" s="15">
        <f>'WORKS PERSONNEL COST F.x'!C7+'WORKS OVERHEAD COST F.xi'!C7</f>
        <v>83020288</v>
      </c>
      <c r="D11" s="15">
        <f>'WORKS PERSONNEL COST F.x'!D7+'WORKS OVERHEAD COST F.xi'!D7</f>
        <v>57663267</v>
      </c>
      <c r="E11" s="15">
        <f>'WORKS PERSONNEL COST F.x'!E7+'WORKS OVERHEAD COST F.xi'!E7</f>
        <v>109492195</v>
      </c>
    </row>
    <row r="12" spans="1:5">
      <c r="A12" s="69" t="s">
        <v>390</v>
      </c>
      <c r="B12" s="37" t="s">
        <v>391</v>
      </c>
      <c r="C12" s="15">
        <f>'ESD PERSONNEL COST F.x'!C7+'ESD OVERHEAD COST F.xi'!C7</f>
        <v>1393858986</v>
      </c>
      <c r="D12" s="15">
        <f>'ESD PERSONNEL COST F.x'!D7+'ESD OVERHEAD COST F.xi'!D7</f>
        <v>1185077860.8600001</v>
      </c>
      <c r="E12" s="15">
        <f>'ESD PERSONNEL COST F.x'!E7+'ESD OVERHEAD COST F.xi'!E7</f>
        <v>1416433290.9200001</v>
      </c>
    </row>
    <row r="13" spans="1:5">
      <c r="A13" s="69" t="s">
        <v>392</v>
      </c>
      <c r="B13" s="37" t="s">
        <v>393</v>
      </c>
      <c r="C13" s="15">
        <f>'PHC PERSONNEL COST F.x'!C7+'PHC OVERHEAD COST F.xi'!C7</f>
        <v>330723594</v>
      </c>
      <c r="D13" s="15">
        <f>'PHC PERSONNEL COST F.x'!D7+'PHC OVERHEAD COST F.xi'!D7</f>
        <v>259959479.03</v>
      </c>
      <c r="E13" s="15">
        <f>'PHC PERSONNEL COST F.x'!E7+'PHC OVERHEAD COST F.xi'!E7</f>
        <v>338807114.22000003</v>
      </c>
    </row>
    <row r="14" spans="1:5">
      <c r="A14" s="69" t="s">
        <v>394</v>
      </c>
      <c r="B14" s="37" t="s">
        <v>395</v>
      </c>
      <c r="C14" s="15">
        <f>'WATSAN PERSONNEL COST F.x'!C7+'WATSAN OVERHEAD COST F.xi'!C7</f>
        <v>95683784.879999995</v>
      </c>
      <c r="D14" s="15">
        <f>'WATSAN PERSONNEL COST F.x'!D7+'WATSAN OVERHEAD COST F.xi'!D7</f>
        <v>80220875</v>
      </c>
      <c r="E14" s="15">
        <f>'WATSAN PERSONNEL COST F.x'!E7+'WATSAN OVERHEAD COST F.xi'!E7</f>
        <v>103737529.42</v>
      </c>
    </row>
    <row r="15" spans="1:5">
      <c r="A15" s="69" t="s">
        <v>396</v>
      </c>
      <c r="B15" s="37" t="s">
        <v>397</v>
      </c>
      <c r="C15" s="15">
        <f>'TRADITIONAL PERSONNEL COST F.x'!C7+'TRADITIONAL OVERHEAD COST F.xi'!C7</f>
        <v>32268919.289999999</v>
      </c>
      <c r="D15" s="15">
        <f>'TRADITIONAL PERSONNEL COST F.x'!D7+'TRADITIONAL OVERHEAD COST F.xi'!D7</f>
        <v>26939382.760000002</v>
      </c>
      <c r="E15" s="15">
        <f>'TRADITIONAL PERSONNEL COST F.x'!E7+'TRADITIONAL OVERHEAD COST F.xi'!E7</f>
        <v>32055227.18</v>
      </c>
    </row>
    <row r="16" spans="1:5" hidden="1">
      <c r="A16" s="24"/>
      <c r="B16" s="23"/>
      <c r="C16" s="15"/>
      <c r="D16" s="15"/>
      <c r="E16" s="15"/>
    </row>
    <row r="17" spans="1:5" hidden="1">
      <c r="A17" s="24"/>
      <c r="B17" s="23"/>
      <c r="C17" s="15"/>
      <c r="D17" s="15"/>
      <c r="E17" s="15"/>
    </row>
    <row r="18" spans="1:5" hidden="1">
      <c r="A18" s="24"/>
      <c r="B18" s="23"/>
      <c r="C18" s="38"/>
      <c r="D18" s="38"/>
      <c r="E18" s="38"/>
    </row>
    <row r="19" spans="1:5" hidden="1">
      <c r="A19" s="24"/>
      <c r="B19" s="23"/>
      <c r="C19" s="38"/>
      <c r="D19" s="38"/>
      <c r="E19" s="38"/>
    </row>
    <row r="20" spans="1:5" hidden="1">
      <c r="A20" s="6"/>
      <c r="B20" s="7"/>
      <c r="C20" s="15"/>
      <c r="D20" s="15"/>
      <c r="E20" s="15"/>
    </row>
    <row r="21" spans="1:5" hidden="1">
      <c r="A21" s="24"/>
      <c r="B21" s="23"/>
      <c r="C21" s="38"/>
      <c r="D21" s="38"/>
      <c r="E21" s="38"/>
    </row>
    <row r="22" spans="1:5" hidden="1">
      <c r="A22" s="6"/>
      <c r="B22" s="7"/>
      <c r="C22" s="15"/>
      <c r="D22" s="15"/>
      <c r="E22" s="15"/>
    </row>
    <row r="23" spans="1:5" hidden="1">
      <c r="A23" s="6"/>
      <c r="B23" s="7"/>
      <c r="C23" s="15"/>
      <c r="D23" s="15"/>
      <c r="E23" s="15"/>
    </row>
    <row r="24" spans="1:5" hidden="1">
      <c r="A24" s="24"/>
      <c r="B24" s="23"/>
      <c r="C24" s="38"/>
      <c r="D24" s="38"/>
      <c r="E24" s="38"/>
    </row>
    <row r="25" spans="1:5" hidden="1">
      <c r="A25" s="24"/>
      <c r="B25" s="23"/>
      <c r="C25" s="38"/>
      <c r="D25" s="38"/>
      <c r="E25" s="38"/>
    </row>
    <row r="26" spans="1:5" hidden="1">
      <c r="A26" s="24"/>
      <c r="B26" s="23"/>
      <c r="C26" s="38"/>
      <c r="D26" s="38"/>
      <c r="E26" s="38"/>
    </row>
    <row r="27" spans="1:5" hidden="1">
      <c r="A27" s="24"/>
      <c r="B27" s="23"/>
      <c r="C27" s="38"/>
      <c r="D27" s="38"/>
      <c r="E27" s="38"/>
    </row>
    <row r="28" spans="1:5">
      <c r="A28" s="6"/>
      <c r="B28" s="7" t="s">
        <v>372</v>
      </c>
      <c r="C28" s="15">
        <f>SUM(C5:C27)</f>
        <v>4399846069.79</v>
      </c>
      <c r="D28" s="15">
        <f>SUM(D5:D27)</f>
        <v>3263693480.0550008</v>
      </c>
      <c r="E28" s="15">
        <f>SUM(E5:E27)</f>
        <v>4395087360.5100002</v>
      </c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17" zoomScale="90" zoomScaleNormal="130" zoomScaleSheetLayoutView="90" workbookViewId="0">
      <selection sqref="A1:E1"/>
    </sheetView>
  </sheetViews>
  <sheetFormatPr defaultColWidth="8.88671875" defaultRowHeight="15"/>
  <cols>
    <col min="1" max="1" width="15" style="1" customWidth="1"/>
    <col min="2" max="2" width="52" style="1" customWidth="1"/>
    <col min="3" max="5" width="25.88671875" style="1" customWidth="1"/>
    <col min="6" max="16384" width="8.88671875" style="1"/>
  </cols>
  <sheetData>
    <row r="1" spans="1:5">
      <c r="A1" s="133" t="s">
        <v>398</v>
      </c>
      <c r="B1" s="133"/>
      <c r="C1" s="133"/>
      <c r="D1" s="133"/>
      <c r="E1" s="133"/>
    </row>
    <row r="2" spans="1:5" ht="28.2" customHeight="1">
      <c r="A2" s="134" t="s">
        <v>399</v>
      </c>
      <c r="B2" s="134"/>
      <c r="C2" s="134"/>
      <c r="D2" s="134"/>
      <c r="E2" s="134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400</v>
      </c>
      <c r="C4" s="5" t="s">
        <v>3</v>
      </c>
      <c r="D4" s="5" t="s">
        <v>4</v>
      </c>
      <c r="E4" s="5" t="s">
        <v>5</v>
      </c>
    </row>
    <row r="5" spans="1:5">
      <c r="A5" s="7"/>
      <c r="B5" s="41" t="s">
        <v>49</v>
      </c>
      <c r="C5" s="43">
        <f>C6+C11</f>
        <v>4399846069.79</v>
      </c>
      <c r="D5" s="43">
        <f>D6+D11</f>
        <v>3263693480.0550003</v>
      </c>
      <c r="E5" s="43">
        <f>E6+E11</f>
        <v>4395087360.5100002</v>
      </c>
    </row>
    <row r="6" spans="1:5">
      <c r="A6" s="44">
        <v>21</v>
      </c>
      <c r="B6" s="41" t="s">
        <v>401</v>
      </c>
      <c r="C6" s="45">
        <f>SUM(C7:C10)</f>
        <v>2311022080.79</v>
      </c>
      <c r="D6" s="45">
        <f>SUM(D7:D10)</f>
        <v>1868739560.9850001</v>
      </c>
      <c r="E6" s="45">
        <f>SUM(E7:E10)</f>
        <v>2549594729.9000001</v>
      </c>
    </row>
    <row r="7" spans="1:5">
      <c r="A7" s="35">
        <v>21010100</v>
      </c>
      <c r="B7" s="37" t="s">
        <v>402</v>
      </c>
      <c r="C7" s="46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1725311837.79</v>
      </c>
      <c r="D7" s="46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1504573055.1200001</v>
      </c>
      <c r="E7" s="46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1673499513.0000002</v>
      </c>
    </row>
    <row r="8" spans="1:5">
      <c r="A8" s="35">
        <v>21020100</v>
      </c>
      <c r="B8" s="37" t="s">
        <v>403</v>
      </c>
      <c r="C8" s="46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32000000</v>
      </c>
      <c r="D8" s="46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32000000</v>
      </c>
      <c r="E8" s="46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>
      <c r="A9" s="35">
        <v>21020200</v>
      </c>
      <c r="B9" s="37" t="s">
        <v>404</v>
      </c>
      <c r="C9" s="46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46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46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>
      <c r="A10" s="35">
        <v>21030100</v>
      </c>
      <c r="B10" s="37" t="s">
        <v>405</v>
      </c>
      <c r="C10" s="46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553710243</v>
      </c>
      <c r="D10" s="46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332166505.86500001</v>
      </c>
      <c r="E10" s="46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840095216.89999998</v>
      </c>
    </row>
    <row r="11" spans="1:5">
      <c r="A11" s="44">
        <v>22</v>
      </c>
      <c r="B11" s="41" t="s">
        <v>406</v>
      </c>
      <c r="C11" s="45">
        <f>SUM(C12:C24)</f>
        <v>2088823989</v>
      </c>
      <c r="D11" s="45">
        <f>SUM(D12:D24)</f>
        <v>1394953919.0699999</v>
      </c>
      <c r="E11" s="45">
        <f>SUM(E12:E24)</f>
        <v>1845492630.6099999</v>
      </c>
    </row>
    <row r="12" spans="1:5">
      <c r="A12" s="35">
        <v>22020100</v>
      </c>
      <c r="B12" s="37" t="s">
        <v>407</v>
      </c>
      <c r="C12" s="46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33200000</v>
      </c>
      <c r="D12" s="46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15322300</v>
      </c>
      <c r="E12" s="46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91560365.780000001</v>
      </c>
    </row>
    <row r="13" spans="1:5">
      <c r="A13" s="35">
        <v>22020200</v>
      </c>
      <c r="B13" s="37" t="s">
        <v>408</v>
      </c>
      <c r="C13" s="46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4500000</v>
      </c>
      <c r="D13" s="46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3800000</v>
      </c>
      <c r="E13" s="46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12500000</v>
      </c>
    </row>
    <row r="14" spans="1:5">
      <c r="A14" s="35">
        <v>22020300</v>
      </c>
      <c r="B14" s="37" t="s">
        <v>409</v>
      </c>
      <c r="C14" s="46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102400000</v>
      </c>
      <c r="D14" s="46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18972000</v>
      </c>
      <c r="E14" s="46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113650000</v>
      </c>
    </row>
    <row r="15" spans="1:5">
      <c r="A15" s="35">
        <v>22020400</v>
      </c>
      <c r="B15" s="37" t="s">
        <v>410</v>
      </c>
      <c r="C15" s="46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78095000</v>
      </c>
      <c r="D15" s="46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22472861.25</v>
      </c>
      <c r="E15" s="46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63450000</v>
      </c>
    </row>
    <row r="16" spans="1:5">
      <c r="A16" s="35">
        <v>22020500</v>
      </c>
      <c r="B16" s="37" t="s">
        <v>411</v>
      </c>
      <c r="C16" s="46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100000000</v>
      </c>
      <c r="D16" s="46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12765000</v>
      </c>
      <c r="E16" s="46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30000000</v>
      </c>
    </row>
    <row r="17" spans="1:5">
      <c r="A17" s="35">
        <v>22020600</v>
      </c>
      <c r="B17" s="37" t="s">
        <v>412</v>
      </c>
      <c r="C17" s="46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414000000</v>
      </c>
      <c r="D17" s="46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209867499</v>
      </c>
      <c r="E17" s="46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68000000</v>
      </c>
    </row>
    <row r="18" spans="1:5">
      <c r="A18" s="35">
        <v>22020700</v>
      </c>
      <c r="B18" s="37" t="s">
        <v>413</v>
      </c>
      <c r="C18" s="46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23900000</v>
      </c>
      <c r="D18" s="46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9139059.0300000012</v>
      </c>
      <c r="E18" s="46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21000000</v>
      </c>
    </row>
    <row r="19" spans="1:5">
      <c r="A19" s="35">
        <v>22020800</v>
      </c>
      <c r="B19" s="37" t="s">
        <v>414</v>
      </c>
      <c r="C19" s="46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F.xi'!C68+'WATSAN OVERHEAD COST F.xi'!C63+'TRADITIONAL OVERHEAD COST F.xi'!C63</f>
        <v>25200000</v>
      </c>
      <c r="D19" s="46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F.xi'!D68+'WATSAN OVERHEAD COST F.xi'!D63+'TRADITIONAL OVERHEAD COST F.xi'!D63</f>
        <v>8523000</v>
      </c>
      <c r="E19" s="46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F.xi'!E68+'WATSAN OVERHEAD COST F.xi'!E63+'TRADITIONAL OVERHEAD COST F.xi'!E63</f>
        <v>30500000</v>
      </c>
    </row>
    <row r="20" spans="1:5">
      <c r="A20" s="35">
        <v>22020900</v>
      </c>
      <c r="B20" s="37" t="s">
        <v>415</v>
      </c>
      <c r="C20" s="46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F.xi'!C72+'WATSAN OVERHEAD COST F.xi'!C67+'TRADITIONAL OVERHEAD COST F.xi'!C67</f>
        <v>1000000</v>
      </c>
      <c r="D20" s="46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F.xi'!D72+'WATSAN OVERHEAD COST F.xi'!D67+'TRADITIONAL OVERHEAD COST F.xi'!D67</f>
        <v>10600</v>
      </c>
      <c r="E20" s="46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F.xi'!E72+'WATSAN OVERHEAD COST F.xi'!E67+'TRADITIONAL OVERHEAD COST F.xi'!E67</f>
        <v>400000</v>
      </c>
    </row>
    <row r="21" spans="1:5">
      <c r="A21" s="35">
        <v>22021000</v>
      </c>
      <c r="B21" s="37" t="s">
        <v>416</v>
      </c>
      <c r="C21" s="46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F.xi'!C75+'WATSAN OVERHEAD COST F.xi'!C70+'TRADITIONAL OVERHEAD COST F.xi'!C70</f>
        <v>473145000</v>
      </c>
      <c r="D21" s="46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F.xi'!D75+'WATSAN OVERHEAD COST F.xi'!D70+'TRADITIONAL OVERHEAD COST F.xi'!D70</f>
        <v>369724458</v>
      </c>
      <c r="E21" s="46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F.xi'!E75+'WATSAN OVERHEAD COST F.xi'!E70+'TRADITIONAL OVERHEAD COST F.xi'!E70</f>
        <v>479500000</v>
      </c>
    </row>
    <row r="22" spans="1:5">
      <c r="A22" s="35">
        <v>22040000</v>
      </c>
      <c r="B22" s="37" t="s">
        <v>417</v>
      </c>
      <c r="C22" s="46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F.xi'!C89+'WATSAN OVERHEAD COST F.xi'!C84+'TRADITIONAL OVERHEAD COST F.xi'!C84</f>
        <v>818383989</v>
      </c>
      <c r="D22" s="46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F.xi'!D89+'WATSAN OVERHEAD COST F.xi'!D84+'TRADITIONAL OVERHEAD COST F.xi'!D84</f>
        <v>709357141.78999996</v>
      </c>
      <c r="E22" s="46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F.xi'!E89+'WATSAN OVERHEAD COST F.xi'!E84+'TRADITIONAL OVERHEAD COST F.xi'!E84</f>
        <v>904932264.82999992</v>
      </c>
    </row>
    <row r="23" spans="1:5">
      <c r="A23" s="47">
        <v>22050000</v>
      </c>
      <c r="B23" s="36" t="s">
        <v>418</v>
      </c>
      <c r="C23" s="48">
        <f>'CHAIR OVERHEAD COST F.xi'!C88+'SLT OVERHEAD COST F.xi'!C88+'COUNCIL OVERHEAD COST F.xi'!C88+'PMD OVERHEAD COST F.xi'!C90+'AGRIC OVERHEAD COST F.xi'!C88+'FINANCE OVERHEAD COST F.xi'!C89+'WORKS OVERHEAD COST F.xi'!C88+'ESD OVERHEAD COST F.xi'!C88+'PHC OVERHEAD COST F.xi'!C98+'WATSAN OVERHEAD COST F.xi'!C88+'TRADITIONAL OVERHEAD COST F.xi'!C88</f>
        <v>15000000</v>
      </c>
      <c r="D23" s="48">
        <f>'CHAIR OVERHEAD COST F.xi'!D88+'SLT OVERHEAD COST F.xi'!D88+'COUNCIL OVERHEAD COST F.xi'!D88+'PMD OVERHEAD COST F.xi'!D90+'AGRIC OVERHEAD COST F.xi'!D88+'FINANCE OVERHEAD COST F.xi'!D89+'WORKS OVERHEAD COST F.xi'!D88+'ESD OVERHEAD COST F.xi'!D88+'PHC OVERHEAD COST F.xi'!D98+'WATSAN OVERHEAD COST F.xi'!D88+'TRADITIONAL OVERHEAD COST F.xi'!D88</f>
        <v>15000000</v>
      </c>
      <c r="E23" s="48">
        <f>'CHAIR OVERHEAD COST F.xi'!E88+'SLT OVERHEAD COST F.xi'!E88+'COUNCIL OVERHEAD COST F.xi'!E88+'PMD OVERHEAD COST F.xi'!E90+'AGRIC OVERHEAD COST F.xi'!E88+'FINANCE OVERHEAD COST F.xi'!E89+'WORKS OVERHEAD COST F.xi'!E88+'ESD OVERHEAD COST F.xi'!E88+'PHC OVERHEAD COST F.xi'!E98+'WATSAN OVERHEAD COST F.xi'!E88+'TRADITIONAL OVERHEAD COST F.xi'!E88</f>
        <v>30000000</v>
      </c>
    </row>
    <row r="24" spans="1:5">
      <c r="A24" s="47">
        <v>22060000</v>
      </c>
      <c r="B24" s="36" t="s">
        <v>294</v>
      </c>
      <c r="C24" s="48">
        <f>'CHAIR OVERHEAD COST F.xi'!C93+'SLT OVERHEAD COST F.xi'!C93+'COUNCIL OVERHEAD COST F.xi'!C93+'PMD OVERHEAD COST F.xi'!C95+'AGRIC OVERHEAD COST F.xi'!C93+'FINANCE OVERHEAD COST F.xi'!C94+'WORKS OVERHEAD COST F.xi'!C93+'ESD OVERHEAD COST F.xi'!C93+'PHC OVERHEAD COST F.xi'!C103+'WATSAN OVERHEAD COST F.xi'!C93+'TRADITIONAL OVERHEAD COST F.xi'!C93</f>
        <v>0</v>
      </c>
      <c r="D24" s="48">
        <f>'CHAIR OVERHEAD COST F.xi'!D93+'SLT OVERHEAD COST F.xi'!D93+'COUNCIL OVERHEAD COST F.xi'!D93+'PMD OVERHEAD COST F.xi'!D95+'AGRIC OVERHEAD COST F.xi'!D93+'FINANCE OVERHEAD COST F.xi'!D94+'WORKS OVERHEAD COST F.xi'!D93+'ESD OVERHEAD COST F.xi'!D93+'PHC OVERHEAD COST F.xi'!D103+'WATSAN OVERHEAD COST F.xi'!D93+'TRADITIONAL OVERHEAD COST F.xi'!D93</f>
        <v>0</v>
      </c>
      <c r="E24" s="48">
        <f>'CHAIR OVERHEAD COST F.xi'!E93+'SLT OVERHEAD COST F.xi'!E93+'COUNCIL OVERHEAD COST F.xi'!E93+'PMD OVERHEAD COST F.xi'!E95+'AGRIC OVERHEAD COST F.xi'!E93+'FINANCE OVERHEAD COST F.xi'!E94+'WORKS OVERHEAD COST F.xi'!E93+'ESD OVERHEAD COST F.xi'!E93+'PHC OVERHEAD COST F.xi'!E103+'WATSAN OVERHEAD COST F.xi'!E93+'TRADITIONAL OVERHEAD COST F.xi'!E93</f>
        <v>0</v>
      </c>
    </row>
    <row r="25" spans="1:5" hidden="1">
      <c r="A25" s="44" t="s">
        <v>371</v>
      </c>
      <c r="B25" s="41" t="s">
        <v>371</v>
      </c>
      <c r="C25" s="46" t="s">
        <v>371</v>
      </c>
      <c r="D25" s="46" t="s">
        <v>371</v>
      </c>
      <c r="E25" s="46" t="s">
        <v>371</v>
      </c>
    </row>
    <row r="26" spans="1:5" hidden="1">
      <c r="A26" s="44" t="s">
        <v>371</v>
      </c>
      <c r="B26" s="41" t="s">
        <v>371</v>
      </c>
      <c r="C26" s="46" t="s">
        <v>371</v>
      </c>
      <c r="D26" s="46" t="s">
        <v>371</v>
      </c>
      <c r="E26" s="46" t="s">
        <v>371</v>
      </c>
    </row>
    <row r="27" spans="1:5">
      <c r="A27" s="35" t="s">
        <v>371</v>
      </c>
      <c r="B27" s="41" t="s">
        <v>372</v>
      </c>
      <c r="C27" s="45">
        <f>C5</f>
        <v>4399846069.79</v>
      </c>
      <c r="D27" s="45">
        <f>D5</f>
        <v>3263693480.0550003</v>
      </c>
      <c r="E27" s="45">
        <f>E5</f>
        <v>4395087360.5100002</v>
      </c>
    </row>
    <row r="28" spans="1:5" hidden="1">
      <c r="A28" s="6"/>
      <c r="B28" s="7"/>
      <c r="C28" s="15"/>
      <c r="D28" s="15"/>
      <c r="E28" s="15"/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40" zoomScaleSheetLayoutView="90" workbookViewId="0">
      <selection activeCell="E4" sqref="E4"/>
    </sheetView>
  </sheetViews>
  <sheetFormatPr defaultColWidth="8.88671875" defaultRowHeight="15"/>
  <cols>
    <col min="1" max="1" width="15" style="1" customWidth="1"/>
    <col min="2" max="2" width="52" style="1" customWidth="1"/>
    <col min="3" max="5" width="24.33203125" style="1" customWidth="1"/>
    <col min="6" max="16384" width="8.88671875" style="1"/>
  </cols>
  <sheetData>
    <row r="1" spans="1:5">
      <c r="A1" s="133" t="s">
        <v>398</v>
      </c>
      <c r="B1" s="133"/>
      <c r="C1" s="133"/>
      <c r="D1" s="133"/>
      <c r="E1" s="133"/>
    </row>
    <row r="2" spans="1:5" ht="36.6" customHeight="1">
      <c r="A2" s="135" t="s">
        <v>419</v>
      </c>
      <c r="B2" s="135"/>
      <c r="C2" s="135"/>
      <c r="D2" s="135"/>
      <c r="E2" s="135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400</v>
      </c>
      <c r="C4" s="5" t="s">
        <v>3</v>
      </c>
      <c r="D4" s="5" t="s">
        <v>4</v>
      </c>
      <c r="E4" s="5" t="s">
        <v>5</v>
      </c>
    </row>
    <row r="5" spans="1:5">
      <c r="A5" s="39">
        <v>32010100</v>
      </c>
      <c r="B5" s="37" t="s">
        <v>420</v>
      </c>
      <c r="C5" s="40">
        <f>'PMD CAPITAL EXP F.xii'!D7+'AGRIC CAPITAL EXP F.xii'!D7+'FINANCE CAPITAL EXP F.xii'!D8+'WORKS CAPITAL EXP F.xii'!D7+'ESD CAPITAL EXP F.xii'!D7+'PHC CAPITAL EXP F.xii'!D7+'WATSAN CAPITAL EXP F.xii'!D7</f>
        <v>1673573120</v>
      </c>
      <c r="D5" s="40">
        <f>'PMD CAPITAL EXP F.xii'!E7+'AGRIC CAPITAL EXP F.xii'!E7+'FINANCE CAPITAL EXP F.xii'!E8+'WORKS CAPITAL EXP F.xii'!E7+'ESD CAPITAL EXP F.xii'!E7+'PHC CAPITAL EXP F.xii'!E7+'WATSAN CAPITAL EXP F.xii'!E7</f>
        <v>373502917.22000003</v>
      </c>
      <c r="E5" s="40">
        <f>'PMD CAPITAL EXP F.xii'!F7+'AGRIC CAPITAL EXP F.xii'!F7+'FINANCE CAPITAL EXP F.xii'!F8+'WORKS CAPITAL EXP F.xii'!F7+'ESD CAPITAL EXP F.xii'!F7+'PHC CAPITAL EXP F.xii'!F7+'WATSAN CAPITAL EXP F.xii'!F7</f>
        <v>1088000000</v>
      </c>
    </row>
    <row r="6" spans="1:5">
      <c r="A6" s="39">
        <v>32010200</v>
      </c>
      <c r="B6" s="37" t="s">
        <v>421</v>
      </c>
      <c r="C6" s="40">
        <f>'PMD CAPITAL EXP F.xii'!D38+'AGRIC CAPITAL EXP F.xii'!D17+'FINANCE CAPITAL EXP F.xii'!D12+'WORKS CAPITAL EXP F.xii'!D17+'ESD CAPITAL EXP F.xii'!D31+'PHC CAPITAL EXP F.xii'!D32+'WATSAN CAPITAL EXP F.xii'!D17</f>
        <v>3072431842.1999998</v>
      </c>
      <c r="D6" s="40">
        <f>'PMD CAPITAL EXP F.xii'!E38+'AGRIC CAPITAL EXP F.xii'!E17+'FINANCE CAPITAL EXP F.xii'!E12+'WORKS CAPITAL EXP F.xii'!E17+'ESD CAPITAL EXP F.xii'!E31+'PHC CAPITAL EXP F.xii'!E32+'WATSAN CAPITAL EXP F.xii'!E17</f>
        <v>1410338535</v>
      </c>
      <c r="E6" s="40">
        <f>'PMD CAPITAL EXP F.xii'!F38+'AGRIC CAPITAL EXP F.xii'!F17+'FINANCE CAPITAL EXP F.xii'!F12+'WORKS CAPITAL EXP F.xii'!F17+'ESD CAPITAL EXP F.xii'!F31+'PHC CAPITAL EXP F.xii'!F32+'WATSAN CAPITAL EXP F.xii'!F17</f>
        <v>2246084996.4700003</v>
      </c>
    </row>
    <row r="7" spans="1:5">
      <c r="A7" s="39">
        <v>32010300</v>
      </c>
      <c r="B7" s="37" t="s">
        <v>422</v>
      </c>
      <c r="C7" s="40">
        <f>'PMD CAPITAL EXP F.xii'!D49+'AGRIC CAPITAL EXP F.xii'!D28+'FINANCE CAPITAL EXP F.xii'!D33+'WORKS CAPITAL EXP F.xii'!D45+'ESD CAPITAL EXP F.xii'!D42+'PHC CAPITAL EXP F.xii'!D43+'WATSAN CAPITAL EXP F.xii'!D32</f>
        <v>25000000</v>
      </c>
      <c r="D7" s="40">
        <f>'PMD CAPITAL EXP F.xii'!E49+'AGRIC CAPITAL EXP F.xii'!E28+'FINANCE CAPITAL EXP F.xii'!E33+'WORKS CAPITAL EXP F.xii'!E45+'ESD CAPITAL EXP F.xii'!E42+'PHC CAPITAL EXP F.xii'!E43+'WATSAN CAPITAL EXP F.xii'!E32</f>
        <v>20000000</v>
      </c>
      <c r="E7" s="40">
        <f>'PMD CAPITAL EXP F.xii'!F49+'AGRIC CAPITAL EXP F.xii'!F28+'FINANCE CAPITAL EXP F.xii'!F33+'WORKS CAPITAL EXP F.xii'!F45+'ESD CAPITAL EXP F.xii'!F42+'PHC CAPITAL EXP F.xii'!F43+'WATSAN CAPITAL EXP F.xii'!F32</f>
        <v>30000000</v>
      </c>
    </row>
    <row r="8" spans="1:5">
      <c r="A8" s="39">
        <v>32010400</v>
      </c>
      <c r="B8" s="37" t="s">
        <v>423</v>
      </c>
      <c r="C8" s="40">
        <f>'PMD CAPITAL EXP F.xii'!D55+'AGRIC CAPITAL EXP F.xii'!D34+'FINANCE CAPITAL EXP F.xii'!D38+'WORKS CAPITAL EXP F.xii'!D51+'ESD CAPITAL EXP F.xii'!D48+'PHC CAPITAL EXP F.xii'!D49+'WATSAN CAPITAL EXP F.xii'!D38</f>
        <v>372911926</v>
      </c>
      <c r="D8" s="40">
        <f>'PMD CAPITAL EXP F.xii'!E55+'AGRIC CAPITAL EXP F.xii'!E34+'FINANCE CAPITAL EXP F.xii'!E38+'WORKS CAPITAL EXP F.xii'!E51+'ESD CAPITAL EXP F.xii'!E48+'PHC CAPITAL EXP F.xii'!E49+'WATSAN CAPITAL EXP F.xii'!E38</f>
        <v>120000000</v>
      </c>
      <c r="E8" s="40">
        <f>'PMD CAPITAL EXP F.xii'!F55+'AGRIC CAPITAL EXP F.xii'!F34+'FINANCE CAPITAL EXP F.xii'!F38+'WORKS CAPITAL EXP F.xii'!F51+'ESD CAPITAL EXP F.xii'!F48+'PHC CAPITAL EXP F.xii'!F49+'WATSAN CAPITAL EXP F.xii'!F38</f>
        <v>297445000</v>
      </c>
    </row>
    <row r="9" spans="1:5">
      <c r="A9" s="39">
        <v>32010500</v>
      </c>
      <c r="B9" s="37" t="s">
        <v>424</v>
      </c>
      <c r="C9" s="40">
        <f>'PMD CAPITAL EXP F.xii'!D67+'AGRIC CAPITAL EXP F.xii'!D40+'FINANCE CAPITAL EXP F.xii'!D44+'WORKS CAPITAL EXP F.xii'!D57+'ESD CAPITAL EXP F.xii'!D54+'PHC CAPITAL EXP F.xii'!D62+'WATSAN CAPITAL EXP F.xii'!D44</f>
        <v>0</v>
      </c>
      <c r="D9" s="40">
        <f>'PMD CAPITAL EXP F.xii'!E67+'AGRIC CAPITAL EXP F.xii'!E40+'FINANCE CAPITAL EXP F.xii'!E44+'WORKS CAPITAL EXP F.xii'!E57+'ESD CAPITAL EXP F.xii'!E54+'PHC CAPITAL EXP F.xii'!E62+'WATSAN CAPITAL EXP F.xii'!E44</f>
        <v>0</v>
      </c>
      <c r="E9" s="40">
        <f>'PMD CAPITAL EXP F.xii'!F67+'AGRIC CAPITAL EXP F.xii'!F40+'FINANCE CAPITAL EXP F.xii'!F44+'WORKS CAPITAL EXP F.xii'!F57+'ESD CAPITAL EXP F.xii'!F54+'PHC CAPITAL EXP F.xii'!F62+'WATSAN CAPITAL EXP F.xii'!F44</f>
        <v>65000000</v>
      </c>
    </row>
    <row r="10" spans="1:5">
      <c r="A10" s="39">
        <v>32010600</v>
      </c>
      <c r="B10" s="37" t="s">
        <v>425</v>
      </c>
      <c r="C10" s="40">
        <f>'PMD CAPITAL EXP F.xii'!D76+'AGRIC CAPITAL EXP F.xii'!D49+'FINANCE CAPITAL EXP F.xii'!D53+'WORKS CAPITAL EXP F.xii'!D66+'ESD CAPITAL EXP F.xii'!D63+'PHC CAPITAL EXP F.xii'!D71+'WATSAN CAPITAL EXP F.xii'!D53</f>
        <v>4000000</v>
      </c>
      <c r="D10" s="40">
        <f>'PMD CAPITAL EXP F.xii'!E76+'AGRIC CAPITAL EXP F.xii'!E49+'FINANCE CAPITAL EXP F.xii'!E53+'WORKS CAPITAL EXP F.xii'!E66+'ESD CAPITAL EXP F.xii'!E63+'PHC CAPITAL EXP F.xii'!E71+'WATSAN CAPITAL EXP F.xii'!E53</f>
        <v>0</v>
      </c>
      <c r="E10" s="40">
        <f>'PMD CAPITAL EXP F.xii'!F76+'AGRIC CAPITAL EXP F.xii'!F49+'FINANCE CAPITAL EXP F.xii'!F53+'WORKS CAPITAL EXP F.xii'!F66+'ESD CAPITAL EXP F.xii'!F63+'PHC CAPITAL EXP F.xii'!F71+'WATSAN CAPITAL EXP F.xii'!F53</f>
        <v>13000000</v>
      </c>
    </row>
    <row r="11" spans="1:5">
      <c r="A11" s="39">
        <v>32010900</v>
      </c>
      <c r="B11" s="37" t="s">
        <v>426</v>
      </c>
      <c r="C11" s="40">
        <f>'PMD CAPITAL EXP F.xii'!D83+'AGRIC CAPITAL EXP F.xii'!D56+'FINANCE CAPITAL EXP F.xii'!D60+'WORKS CAPITAL EXP F.xii'!D73+'ESD CAPITAL EXP F.xii'!D70+'PHC CAPITAL EXP F.xii'!D78+'WATSAN CAPITAL EXP F.xii'!D60</f>
        <v>228000000</v>
      </c>
      <c r="D11" s="40">
        <f>'PMD CAPITAL EXP F.xii'!E83+'AGRIC CAPITAL EXP F.xii'!E56+'FINANCE CAPITAL EXP F.xii'!E60+'WORKS CAPITAL EXP F.xii'!E73+'ESD CAPITAL EXP F.xii'!E70+'PHC CAPITAL EXP F.xii'!E78+'WATSAN CAPITAL EXP F.xii'!E60</f>
        <v>16135000</v>
      </c>
      <c r="E11" s="40">
        <f>'PMD CAPITAL EXP F.xii'!F83+'AGRIC CAPITAL EXP F.xii'!F56+'FINANCE CAPITAL EXP F.xii'!F60+'WORKS CAPITAL EXP F.xii'!F73+'ESD CAPITAL EXP F.xii'!F70+'PHC CAPITAL EXP F.xii'!F78+'WATSAN CAPITAL EXP F.xii'!F60</f>
        <v>427128465.94999999</v>
      </c>
    </row>
    <row r="12" spans="1:5">
      <c r="A12" s="39">
        <v>32020100</v>
      </c>
      <c r="B12" s="37" t="s">
        <v>427</v>
      </c>
      <c r="C12" s="40">
        <f>'PMD CAPITAL EXP F.xii'!D95+'AGRIC CAPITAL EXP F.xii'!D68+'FINANCE CAPITAL EXP F.xii'!D72+'WORKS CAPITAL EXP F.xii'!D85+'ESD CAPITAL EXP F.xii'!D82+'PHC CAPITAL EXP F.xii'!D94+'WATSAN CAPITAL EXP F.xii'!D72</f>
        <v>321500324</v>
      </c>
      <c r="D12" s="40">
        <f>'PMD CAPITAL EXP F.xii'!E95+'AGRIC CAPITAL EXP F.xii'!E68+'FINANCE CAPITAL EXP F.xii'!E72+'WORKS CAPITAL EXP F.xii'!E85+'ESD CAPITAL EXP F.xii'!E82+'PHC CAPITAL EXP F.xii'!E94+'WATSAN CAPITAL EXP F.xii'!E72</f>
        <v>219000000</v>
      </c>
      <c r="E12" s="40">
        <f>'PMD CAPITAL EXP F.xii'!F95+'AGRIC CAPITAL EXP F.xii'!F68+'FINANCE CAPITAL EXP F.xii'!F72+'WORKS CAPITAL EXP F.xii'!F85+'ESD CAPITAL EXP F.xii'!F82+'PHC CAPITAL EXP F.xii'!F94+'WATSAN CAPITAL EXP F.xii'!F72</f>
        <v>410000000</v>
      </c>
    </row>
    <row r="13" spans="1:5">
      <c r="A13" s="39">
        <v>32030100</v>
      </c>
      <c r="B13" s="37" t="s">
        <v>428</v>
      </c>
      <c r="C13" s="40">
        <f>'PMD CAPITAL EXP F.xii'!D110+'AGRIC CAPITAL EXP F.xii'!D82+'FINANCE CAPITAL EXP F.xii'!D79+'WORKS CAPITAL EXP F.xii'!D92+'ESD CAPITAL EXP F.xii'!D89+'PHC CAPITAL EXP F.xii'!D101+'WATSAN CAPITAL EXP F.xii'!D79</f>
        <v>17500000</v>
      </c>
      <c r="D13" s="40">
        <f>'PMD CAPITAL EXP F.xii'!E110+'AGRIC CAPITAL EXP F.xii'!E82+'FINANCE CAPITAL EXP F.xii'!E79+'WORKS CAPITAL EXP F.xii'!E92+'ESD CAPITAL EXP F.xii'!E89+'PHC CAPITAL EXP F.xii'!E101+'WATSAN CAPITAL EXP F.xii'!E79</f>
        <v>1600000</v>
      </c>
      <c r="E13" s="40">
        <f>'PMD CAPITAL EXP F.xii'!F110+'AGRIC CAPITAL EXP F.xii'!F82+'FINANCE CAPITAL EXP F.xii'!F79+'WORKS CAPITAL EXP F.xii'!F92+'ESD CAPITAL EXP F.xii'!F89+'PHC CAPITAL EXP F.xii'!F101+'WATSAN CAPITAL EXP F.xii'!F79</f>
        <v>6000000</v>
      </c>
    </row>
    <row r="14" spans="1:5">
      <c r="A14" s="39">
        <v>32011000</v>
      </c>
      <c r="B14" s="37" t="s">
        <v>351</v>
      </c>
      <c r="C14" s="40">
        <f>'PMD CAPITAL EXP F.xii'!D116+'AGRIC CAPITAL EXP F.xii'!D88+'FINANCE CAPITAL EXP F.xii'!D85+'WORKS CAPITAL EXP F.xii'!D98+'ESD CAPITAL EXP F.xii'!D95+'PHC CAPITAL EXP F.xii'!D107+'WATSAN CAPITAL EXP F.xii'!D85</f>
        <v>45000000</v>
      </c>
      <c r="D14" s="40">
        <f>'PMD CAPITAL EXP F.xii'!E116+'AGRIC CAPITAL EXP F.xii'!E88+'FINANCE CAPITAL EXP F.xii'!E85+'WORKS CAPITAL EXP F.xii'!E98+'ESD CAPITAL EXP F.xii'!E95+'PHC CAPITAL EXP F.xii'!E107+'WATSAN CAPITAL EXP F.xii'!E85</f>
        <v>23000000</v>
      </c>
      <c r="E14" s="40">
        <f>'PMD CAPITAL EXP F.xii'!F116+'AGRIC CAPITAL EXP F.xii'!F88+'FINANCE CAPITAL EXP F.xii'!F85+'WORKS CAPITAL EXP F.xii'!F98+'ESD CAPITAL EXP F.xii'!F95+'PHC CAPITAL EXP F.xii'!F107+'WATSAN CAPITAL EXP F.xii'!F85</f>
        <v>190000000</v>
      </c>
    </row>
    <row r="15" spans="1:5" hidden="1">
      <c r="A15" s="37" t="s">
        <v>371</v>
      </c>
      <c r="B15" s="37" t="s">
        <v>371</v>
      </c>
      <c r="C15" s="37"/>
      <c r="D15" s="37"/>
      <c r="E15" s="37"/>
    </row>
    <row r="16" spans="1:5" hidden="1">
      <c r="A16" s="37" t="s">
        <v>371</v>
      </c>
      <c r="B16" s="37" t="s">
        <v>371</v>
      </c>
      <c r="C16" s="37"/>
      <c r="D16" s="37"/>
      <c r="E16" s="37"/>
    </row>
    <row r="17" spans="1:5" hidden="1">
      <c r="A17" s="37" t="s">
        <v>371</v>
      </c>
      <c r="B17" s="37" t="s">
        <v>371</v>
      </c>
      <c r="C17" s="37"/>
      <c r="D17" s="37"/>
      <c r="E17" s="37"/>
    </row>
    <row r="18" spans="1:5" hidden="1">
      <c r="A18" s="37" t="s">
        <v>371</v>
      </c>
      <c r="B18" s="37" t="s">
        <v>371</v>
      </c>
      <c r="C18" s="37"/>
      <c r="D18" s="37"/>
      <c r="E18" s="37"/>
    </row>
    <row r="19" spans="1:5" hidden="1">
      <c r="A19" s="37" t="s">
        <v>371</v>
      </c>
      <c r="B19" s="37" t="s">
        <v>371</v>
      </c>
      <c r="C19" s="37"/>
      <c r="D19" s="37"/>
      <c r="E19" s="37"/>
    </row>
    <row r="20" spans="1:5" hidden="1">
      <c r="A20" s="37" t="s">
        <v>371</v>
      </c>
      <c r="B20" s="37" t="s">
        <v>371</v>
      </c>
      <c r="C20" s="37"/>
      <c r="D20" s="37"/>
      <c r="E20" s="37"/>
    </row>
    <row r="21" spans="1:5" hidden="1">
      <c r="A21" s="37" t="s">
        <v>371</v>
      </c>
      <c r="B21" s="37" t="s">
        <v>371</v>
      </c>
      <c r="C21" s="37"/>
      <c r="D21" s="37"/>
      <c r="E21" s="37"/>
    </row>
    <row r="22" spans="1:5" hidden="1">
      <c r="A22" s="37" t="s">
        <v>371</v>
      </c>
      <c r="B22" s="37" t="s">
        <v>371</v>
      </c>
      <c r="C22" s="37"/>
      <c r="D22" s="37"/>
      <c r="E22" s="37"/>
    </row>
    <row r="23" spans="1:5" hidden="1">
      <c r="A23" s="37" t="s">
        <v>371</v>
      </c>
      <c r="B23" s="37" t="s">
        <v>371</v>
      </c>
      <c r="C23" s="37"/>
      <c r="D23" s="37"/>
      <c r="E23" s="37"/>
    </row>
    <row r="24" spans="1:5" hidden="1">
      <c r="A24" s="37" t="s">
        <v>371</v>
      </c>
      <c r="B24" s="37" t="s">
        <v>371</v>
      </c>
      <c r="C24" s="37"/>
      <c r="D24" s="37"/>
      <c r="E24" s="37"/>
    </row>
    <row r="25" spans="1:5" hidden="1">
      <c r="A25" s="37" t="s">
        <v>371</v>
      </c>
      <c r="B25" s="37" t="s">
        <v>371</v>
      </c>
      <c r="C25" s="37"/>
      <c r="D25" s="37"/>
      <c r="E25" s="37"/>
    </row>
    <row r="26" spans="1:5" hidden="1">
      <c r="A26" s="37" t="s">
        <v>371</v>
      </c>
      <c r="B26" s="37" t="s">
        <v>371</v>
      </c>
      <c r="C26" s="37"/>
      <c r="D26" s="37"/>
      <c r="E26" s="37"/>
    </row>
    <row r="27" spans="1:5" hidden="1">
      <c r="A27" s="37" t="s">
        <v>371</v>
      </c>
      <c r="B27" s="37" t="s">
        <v>371</v>
      </c>
      <c r="C27" s="37"/>
      <c r="D27" s="37"/>
      <c r="E27" s="37"/>
    </row>
    <row r="28" spans="1:5">
      <c r="A28" s="37" t="s">
        <v>371</v>
      </c>
      <c r="B28" s="41" t="s">
        <v>429</v>
      </c>
      <c r="C28" s="42">
        <f>SUM(C5:C27)</f>
        <v>5759917212.1999998</v>
      </c>
      <c r="D28" s="42">
        <f>SUM(D5:D27)</f>
        <v>2183576452.2200003</v>
      </c>
      <c r="E28" s="42">
        <f>SUM(E5:E27)</f>
        <v>4772658462.4200001</v>
      </c>
    </row>
    <row r="29" spans="1:5" hidden="1">
      <c r="A29" s="6"/>
      <c r="B29" s="7"/>
      <c r="C29" s="15"/>
      <c r="D29" s="15"/>
      <c r="E29" s="15"/>
    </row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zoomScaleSheetLayoutView="90" workbookViewId="0">
      <selection activeCell="E4" sqref="E4"/>
    </sheetView>
  </sheetViews>
  <sheetFormatPr defaultColWidth="8.88671875" defaultRowHeight="15"/>
  <cols>
    <col min="1" max="1" width="16" style="1" customWidth="1"/>
    <col min="2" max="2" width="52" style="1" customWidth="1"/>
    <col min="3" max="5" width="24.33203125" style="1" customWidth="1"/>
    <col min="6" max="16384" width="8.88671875" style="1"/>
  </cols>
  <sheetData>
    <row r="1" spans="1:5">
      <c r="A1" s="133" t="s">
        <v>430</v>
      </c>
      <c r="B1" s="133"/>
      <c r="C1" s="133"/>
      <c r="D1" s="133"/>
      <c r="E1" s="133"/>
    </row>
    <row r="2" spans="1:5" ht="39.6" customHeight="1">
      <c r="A2" s="135" t="s">
        <v>431</v>
      </c>
      <c r="B2" s="135"/>
      <c r="C2" s="135"/>
      <c r="D2" s="135"/>
      <c r="E2" s="135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375</v>
      </c>
      <c r="C4" s="5" t="s">
        <v>3</v>
      </c>
      <c r="D4" s="5" t="s">
        <v>4</v>
      </c>
      <c r="E4" s="5" t="s">
        <v>5</v>
      </c>
    </row>
    <row r="5" spans="1:5">
      <c r="A5" s="69" t="s">
        <v>376</v>
      </c>
      <c r="B5" s="36" t="s">
        <v>377</v>
      </c>
      <c r="C5" s="15">
        <v>0</v>
      </c>
      <c r="D5" s="15">
        <v>0</v>
      </c>
      <c r="E5" s="15">
        <v>0</v>
      </c>
    </row>
    <row r="6" spans="1:5">
      <c r="A6" s="69" t="s">
        <v>378</v>
      </c>
      <c r="B6" s="36" t="s">
        <v>379</v>
      </c>
      <c r="C6" s="15">
        <v>0</v>
      </c>
      <c r="D6" s="15">
        <v>0</v>
      </c>
      <c r="E6" s="15">
        <v>0</v>
      </c>
    </row>
    <row r="7" spans="1:5">
      <c r="A7" s="69" t="s">
        <v>380</v>
      </c>
      <c r="B7" s="36" t="s">
        <v>381</v>
      </c>
      <c r="C7" s="15">
        <v>0</v>
      </c>
      <c r="D7" s="15">
        <v>0</v>
      </c>
      <c r="E7" s="15">
        <v>0</v>
      </c>
    </row>
    <row r="8" spans="1:5">
      <c r="A8" s="69" t="s">
        <v>382</v>
      </c>
      <c r="B8" s="37" t="s">
        <v>432</v>
      </c>
      <c r="C8" s="15">
        <f>'PMD CAPITAL EXP F.xii'!D6</f>
        <v>889321926</v>
      </c>
      <c r="D8" s="15">
        <f>'PMD CAPITAL EXP F.xii'!E6</f>
        <v>246000000</v>
      </c>
      <c r="E8" s="15">
        <f>'PMD CAPITAL EXP F.xii'!F6</f>
        <v>827445000</v>
      </c>
    </row>
    <row r="9" spans="1:5">
      <c r="A9" s="69" t="s">
        <v>384</v>
      </c>
      <c r="B9" s="37" t="s">
        <v>385</v>
      </c>
      <c r="C9" s="15">
        <f>'AGRIC CAPITAL EXP F.xii'!D6</f>
        <v>530000324</v>
      </c>
      <c r="D9" s="15">
        <f>'AGRIC CAPITAL EXP F.xii'!E6</f>
        <v>115735000</v>
      </c>
      <c r="E9" s="15">
        <f>'AGRIC CAPITAL EXP F.xii'!F6</f>
        <v>412000000</v>
      </c>
    </row>
    <row r="10" spans="1:5">
      <c r="A10" s="69" t="s">
        <v>386</v>
      </c>
      <c r="B10" s="37" t="s">
        <v>387</v>
      </c>
      <c r="C10" s="15">
        <f>'FINANCE CAPITAL EXP F.xii'!D7</f>
        <v>305422629.19999999</v>
      </c>
      <c r="D10" s="15">
        <f>'FINANCE CAPITAL EXP F.xii'!E7</f>
        <v>255000000</v>
      </c>
      <c r="E10" s="15">
        <f>'FINANCE CAPITAL EXP F.xii'!F7</f>
        <v>1610347722.6700001</v>
      </c>
    </row>
    <row r="11" spans="1:5">
      <c r="A11" s="69" t="s">
        <v>388</v>
      </c>
      <c r="B11" s="37" t="s">
        <v>389</v>
      </c>
      <c r="C11" s="15">
        <f>'WORKS CAPITAL EXP F.xii'!D6</f>
        <v>2202578071</v>
      </c>
      <c r="D11" s="15">
        <f>'WORKS CAPITAL EXP F.xii'!E6</f>
        <v>726326467</v>
      </c>
      <c r="E11" s="15">
        <f>'WORKS CAPITAL EXP F.xii'!F6</f>
        <v>622987273.79999995</v>
      </c>
    </row>
    <row r="12" spans="1:5">
      <c r="A12" s="69" t="s">
        <v>390</v>
      </c>
      <c r="B12" s="37" t="s">
        <v>391</v>
      </c>
      <c r="C12" s="15">
        <f>'ESD CAPITAL EXP F.xii'!D6</f>
        <v>567500000</v>
      </c>
      <c r="D12" s="15">
        <f>'ESD CAPITAL EXP F.xii'!E6</f>
        <v>122790975.72</v>
      </c>
      <c r="E12" s="15">
        <f>'ESD CAPITAL EXP F.xii'!F6</f>
        <v>458500000</v>
      </c>
    </row>
    <row r="13" spans="1:5">
      <c r="A13" s="69" t="s">
        <v>392</v>
      </c>
      <c r="B13" s="37" t="s">
        <v>393</v>
      </c>
      <c r="C13" s="15">
        <f>'PHC CAPITAL EXP F.xii'!D6</f>
        <v>586065324</v>
      </c>
      <c r="D13" s="15">
        <f>'PHC CAPITAL EXP F.xii'!E6</f>
        <v>228874009.5</v>
      </c>
      <c r="E13" s="15">
        <f>'PHC CAPITAL EXP F.xii'!F6</f>
        <v>443128465.94999999</v>
      </c>
    </row>
    <row r="14" spans="1:5">
      <c r="A14" s="69" t="s">
        <v>394</v>
      </c>
      <c r="B14" s="37" t="s">
        <v>395</v>
      </c>
      <c r="C14" s="15">
        <f>'WATSAN CAPITAL EXP F.xii'!D6</f>
        <v>679028938</v>
      </c>
      <c r="D14" s="15">
        <f>'WATSAN CAPITAL EXP F.xii'!E6</f>
        <v>488850000</v>
      </c>
      <c r="E14" s="15">
        <f>'WATSAN CAPITAL EXP F.xii'!F6</f>
        <v>398250000</v>
      </c>
    </row>
    <row r="15" spans="1:5">
      <c r="A15" s="69" t="s">
        <v>396</v>
      </c>
      <c r="B15" s="36" t="s">
        <v>397</v>
      </c>
      <c r="C15" s="15">
        <v>0</v>
      </c>
      <c r="D15" s="15">
        <v>0</v>
      </c>
      <c r="E15" s="15">
        <v>0</v>
      </c>
    </row>
    <row r="16" spans="1:5" hidden="1">
      <c r="A16" s="24"/>
      <c r="B16" s="23"/>
      <c r="C16" s="15"/>
      <c r="D16" s="15"/>
      <c r="E16" s="15"/>
    </row>
    <row r="17" spans="1:5" hidden="1">
      <c r="A17" s="24"/>
      <c r="B17" s="23"/>
      <c r="C17" s="38"/>
      <c r="D17" s="38"/>
      <c r="E17" s="38"/>
    </row>
    <row r="18" spans="1:5" hidden="1">
      <c r="A18" s="24"/>
      <c r="B18" s="23"/>
      <c r="C18" s="38"/>
      <c r="D18" s="38"/>
      <c r="E18" s="38"/>
    </row>
    <row r="19" spans="1:5" hidden="1">
      <c r="A19" s="24"/>
      <c r="B19" s="23"/>
      <c r="C19" s="38"/>
      <c r="D19" s="38"/>
      <c r="E19" s="38"/>
    </row>
    <row r="20" spans="1:5" hidden="1">
      <c r="A20" s="6"/>
      <c r="B20" s="7"/>
      <c r="C20" s="15"/>
      <c r="D20" s="15"/>
      <c r="E20" s="15"/>
    </row>
    <row r="21" spans="1:5" hidden="1">
      <c r="A21" s="24"/>
      <c r="B21" s="23"/>
      <c r="C21" s="38"/>
      <c r="D21" s="38"/>
      <c r="E21" s="38"/>
    </row>
    <row r="22" spans="1:5" hidden="1">
      <c r="A22" s="6"/>
      <c r="B22" s="7"/>
      <c r="C22" s="15"/>
      <c r="D22" s="15"/>
      <c r="E22" s="15"/>
    </row>
    <row r="23" spans="1:5" hidden="1">
      <c r="A23" s="6"/>
      <c r="B23" s="7"/>
      <c r="C23" s="15"/>
      <c r="D23" s="15"/>
      <c r="E23" s="15"/>
    </row>
    <row r="24" spans="1:5" hidden="1">
      <c r="A24" s="24"/>
      <c r="B24" s="23"/>
      <c r="C24" s="38"/>
      <c r="D24" s="38"/>
      <c r="E24" s="38"/>
    </row>
    <row r="25" spans="1:5">
      <c r="A25" s="6"/>
      <c r="B25" s="7" t="s">
        <v>372</v>
      </c>
      <c r="C25" s="15">
        <f>SUM(C5:C24)</f>
        <v>5759917212.1999998</v>
      </c>
      <c r="D25" s="15">
        <f>SUM(D5:D24)</f>
        <v>2183576452.2200003</v>
      </c>
      <c r="E25" s="15">
        <f>SUM(E5:E24)</f>
        <v>4772658462.4200001</v>
      </c>
    </row>
    <row r="26" spans="1:5" hidden="1">
      <c r="A26" s="6"/>
      <c r="B26" s="7"/>
      <c r="C26" s="15"/>
      <c r="D26" s="15"/>
      <c r="E26" s="15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A4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434</v>
      </c>
      <c r="B3" s="135"/>
      <c r="C3" s="135"/>
      <c r="D3" s="135"/>
      <c r="E3" s="135"/>
    </row>
    <row r="4" spans="1:5">
      <c r="A4" s="134" t="s">
        <v>435</v>
      </c>
      <c r="B4" s="134"/>
      <c r="C4" s="134"/>
      <c r="D4" s="134"/>
      <c r="E4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6340924.9199999999</v>
      </c>
      <c r="D7" s="8">
        <f>D8+D13+D20</f>
        <v>6340924.9199999999</v>
      </c>
      <c r="E7" s="8">
        <f>E8+E13+E20</f>
        <v>6340924.9199999999</v>
      </c>
    </row>
    <row r="8" spans="1:5" s="1" customFormat="1">
      <c r="A8" s="13">
        <v>2101</v>
      </c>
      <c r="B8" s="13" t="s">
        <v>437</v>
      </c>
      <c r="C8" s="8">
        <f>C9</f>
        <v>6340924.9199999999</v>
      </c>
      <c r="D8" s="8">
        <f>D9</f>
        <v>6340924.9199999999</v>
      </c>
      <c r="E8" s="8">
        <f>E9</f>
        <v>6340924.9199999999</v>
      </c>
    </row>
    <row r="9" spans="1:5" s="1" customFormat="1">
      <c r="A9" s="13">
        <v>210101</v>
      </c>
      <c r="B9" s="13" t="s">
        <v>438</v>
      </c>
      <c r="C9" s="8">
        <f>SUM(C10:C12)</f>
        <v>6340924.9199999999</v>
      </c>
      <c r="D9" s="8">
        <f>SUM(D10:D12)</f>
        <v>6340924.9199999999</v>
      </c>
      <c r="E9" s="8">
        <f>SUM(E10:E12)</f>
        <v>6340924.9199999999</v>
      </c>
    </row>
    <row r="10" spans="1:5" hidden="1">
      <c r="A10" s="14">
        <v>21010101</v>
      </c>
      <c r="B10" s="12" t="s">
        <v>437</v>
      </c>
      <c r="C10" s="11"/>
      <c r="D10" s="11"/>
      <c r="E10" s="11"/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>
      <c r="A12" s="14">
        <v>21010103</v>
      </c>
      <c r="B12" s="12" t="s">
        <v>440</v>
      </c>
      <c r="C12" s="116">
        <v>6340924.9199999999</v>
      </c>
      <c r="D12" s="116">
        <v>6340924.9199999999</v>
      </c>
      <c r="E12" s="131">
        <v>6340924.9199999999</v>
      </c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84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453</v>
      </c>
      <c r="B4" s="135"/>
      <c r="C4" s="135"/>
      <c r="D4" s="135"/>
      <c r="E4" s="135"/>
    </row>
    <row r="5" spans="1:5">
      <c r="A5" s="134" t="s">
        <v>435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419300000</v>
      </c>
      <c r="D7" s="8">
        <f>D8+D84+D88+D93</f>
        <v>209297499</v>
      </c>
      <c r="E7" s="8">
        <f>E8+E84+E88+E93</f>
        <v>133900000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419300000</v>
      </c>
      <c r="D8" s="8">
        <f>D9+D14+D22+D36+D45+D48+D54+D63+D67+D70</f>
        <v>209297499</v>
      </c>
      <c r="E8" s="8">
        <f>E9+E14+E22+E36+E45+E48+E54+E63+E67+E70</f>
        <v>133900000</v>
      </c>
    </row>
    <row r="9" spans="1:5" s="1" customFormat="1">
      <c r="A9" s="6">
        <v>220201</v>
      </c>
      <c r="B9" s="7" t="s">
        <v>456</v>
      </c>
      <c r="C9" s="8">
        <f>SUM(C10:C13)</f>
        <v>4000000</v>
      </c>
      <c r="D9" s="8">
        <f>SUM(D10:D13)</f>
        <v>2000000</v>
      </c>
      <c r="E9" s="8">
        <f>SUM(E10:E13)</f>
        <v>55000000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32">
        <v>4000000</v>
      </c>
      <c r="D11" s="112">
        <v>2000000</v>
      </c>
      <c r="E11" s="132">
        <v>5000000</v>
      </c>
    </row>
    <row r="12" spans="1:5">
      <c r="A12" s="9">
        <v>22020103</v>
      </c>
      <c r="B12" s="10" t="s">
        <v>459</v>
      </c>
      <c r="C12" s="116">
        <v>0</v>
      </c>
      <c r="D12" s="116">
        <v>0</v>
      </c>
      <c r="E12" s="116">
        <v>50000000</v>
      </c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1200000</v>
      </c>
      <c r="D22" s="8">
        <f>SUM(D23:D35)</f>
        <v>1200000</v>
      </c>
      <c r="E22" s="8">
        <f>SUM(E23:E35)</f>
        <v>2500000</v>
      </c>
    </row>
    <row r="23" spans="1:5">
      <c r="A23" s="9">
        <v>22020301</v>
      </c>
      <c r="B23" s="10" t="s">
        <v>470</v>
      </c>
      <c r="C23" s="132">
        <v>1200000</v>
      </c>
      <c r="D23" s="112">
        <v>1200000</v>
      </c>
      <c r="E23" s="132">
        <v>2500000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3300000</v>
      </c>
      <c r="D36" s="8">
        <f>SUM(D37:D44)</f>
        <v>1600000</v>
      </c>
      <c r="E36" s="8">
        <f>SUM(E37:E44)</f>
        <v>10400000</v>
      </c>
    </row>
    <row r="37" spans="1:5">
      <c r="A37" s="9">
        <v>22020401</v>
      </c>
      <c r="B37" s="10" t="s">
        <v>484</v>
      </c>
      <c r="C37" s="118">
        <v>2100000</v>
      </c>
      <c r="D37" s="119">
        <v>1600000</v>
      </c>
      <c r="E37" s="118">
        <v>8400000</v>
      </c>
    </row>
    <row r="38" spans="1:5">
      <c r="A38" s="9">
        <v>22020402</v>
      </c>
      <c r="B38" s="10" t="s">
        <v>485</v>
      </c>
      <c r="C38" s="118">
        <v>1200000</v>
      </c>
      <c r="D38" s="119">
        <v>0</v>
      </c>
      <c r="E38" s="118">
        <v>2000000</v>
      </c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400000000</v>
      </c>
      <c r="D48" s="8">
        <f>SUM(D49:D53)</f>
        <v>202867499</v>
      </c>
      <c r="E48" s="8">
        <f>SUM(E49:E53)</f>
        <v>56000000</v>
      </c>
    </row>
    <row r="49" spans="1:5">
      <c r="A49" s="9">
        <v>22020601</v>
      </c>
      <c r="B49" s="10" t="s">
        <v>496</v>
      </c>
      <c r="C49" s="118">
        <v>394000000</v>
      </c>
      <c r="D49" s="119">
        <v>197867499</v>
      </c>
      <c r="E49" s="118">
        <v>50000000</v>
      </c>
    </row>
    <row r="50" spans="1:5" hidden="1">
      <c r="A50" s="9">
        <v>22020602</v>
      </c>
      <c r="B50" s="10" t="s">
        <v>497</v>
      </c>
      <c r="C50" s="118"/>
      <c r="D50" s="119"/>
      <c r="E50" s="118"/>
    </row>
    <row r="51" spans="1:5" hidden="1">
      <c r="A51" s="9">
        <v>22020603</v>
      </c>
      <c r="B51" s="10" t="s">
        <v>498</v>
      </c>
      <c r="C51" s="118"/>
      <c r="D51" s="119"/>
      <c r="E51" s="118"/>
    </row>
    <row r="52" spans="1:5">
      <c r="A52" s="9">
        <v>22020604</v>
      </c>
      <c r="B52" s="10" t="s">
        <v>499</v>
      </c>
      <c r="C52" s="11">
        <v>6000000</v>
      </c>
      <c r="D52" s="11">
        <v>5000000</v>
      </c>
      <c r="E52" s="11">
        <v>6000000</v>
      </c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0</v>
      </c>
      <c r="D63" s="8">
        <f>SUM(D64:D66)</f>
        <v>0</v>
      </c>
      <c r="E63" s="8">
        <f>SUM(E64:E66)</f>
        <v>0</v>
      </c>
    </row>
    <row r="64" spans="1:5" hidden="1">
      <c r="A64" s="9">
        <v>22020801</v>
      </c>
      <c r="B64" s="10" t="s">
        <v>511</v>
      </c>
      <c r="C64" s="11"/>
      <c r="D64" s="11"/>
      <c r="E64" s="11"/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10800000</v>
      </c>
      <c r="D70" s="8">
        <f>SUM(D71:D83)</f>
        <v>1630000</v>
      </c>
      <c r="E70" s="8">
        <f>SUM(E71:E83)</f>
        <v>10000000</v>
      </c>
    </row>
    <row r="71" spans="1:5">
      <c r="A71" s="9">
        <v>22021001</v>
      </c>
      <c r="B71" s="10" t="s">
        <v>518</v>
      </c>
      <c r="C71" s="118">
        <v>4800000</v>
      </c>
      <c r="D71" s="123">
        <v>1000000</v>
      </c>
      <c r="E71" s="118">
        <v>5000000</v>
      </c>
    </row>
    <row r="72" spans="1:5">
      <c r="A72" s="9">
        <v>22021002</v>
      </c>
      <c r="B72" s="10" t="s">
        <v>519</v>
      </c>
      <c r="C72" s="118">
        <v>6000000</v>
      </c>
      <c r="D72" s="123">
        <v>630000</v>
      </c>
      <c r="E72" s="118">
        <v>5000000</v>
      </c>
    </row>
    <row r="73" spans="1:5" hidden="1">
      <c r="A73" s="9">
        <v>22021003</v>
      </c>
      <c r="B73" s="10" t="s">
        <v>520</v>
      </c>
      <c r="C73" s="11"/>
      <c r="D73" s="11"/>
      <c r="E73" s="11"/>
    </row>
    <row r="74" spans="1:5" hidden="1">
      <c r="A74" s="9">
        <v>22021004</v>
      </c>
      <c r="B74" s="10" t="s">
        <v>521</v>
      </c>
      <c r="C74" s="11"/>
      <c r="D74" s="11"/>
      <c r="E74" s="11"/>
    </row>
    <row r="75" spans="1:5" hidden="1">
      <c r="A75" s="9">
        <v>22021006</v>
      </c>
      <c r="B75" s="10" t="s">
        <v>522</v>
      </c>
      <c r="C75" s="11"/>
      <c r="D75" s="11"/>
      <c r="E75" s="11"/>
    </row>
    <row r="76" spans="1:5" hidden="1">
      <c r="A76" s="9">
        <v>22021007</v>
      </c>
      <c r="B76" s="10" t="s">
        <v>523</v>
      </c>
      <c r="C76" s="11"/>
      <c r="D76" s="11"/>
      <c r="E76" s="11"/>
    </row>
    <row r="77" spans="1:5" hidden="1">
      <c r="A77" s="9">
        <v>22021008</v>
      </c>
      <c r="B77" s="10" t="s">
        <v>524</v>
      </c>
      <c r="C77" s="11"/>
      <c r="D77" s="11"/>
      <c r="E77" s="11"/>
    </row>
    <row r="78" spans="1:5" hidden="1">
      <c r="A78" s="9">
        <v>22021009</v>
      </c>
      <c r="B78" s="10" t="s">
        <v>525</v>
      </c>
      <c r="C78" s="11"/>
      <c r="D78" s="11"/>
      <c r="E78" s="11"/>
    </row>
    <row r="79" spans="1:5" hidden="1">
      <c r="A79" s="9">
        <v>22021010</v>
      </c>
      <c r="B79" s="10" t="s">
        <v>526</v>
      </c>
      <c r="C79" s="11"/>
      <c r="D79" s="11"/>
      <c r="E79" s="11"/>
    </row>
    <row r="80" spans="1:5" hidden="1">
      <c r="A80" s="9">
        <v>22021014</v>
      </c>
      <c r="B80" s="10" t="s">
        <v>527</v>
      </c>
      <c r="C80" s="11"/>
      <c r="D80" s="11"/>
      <c r="E80" s="11"/>
    </row>
    <row r="81" spans="1:5" hidden="1">
      <c r="A81" s="9">
        <v>22021020</v>
      </c>
      <c r="B81" s="10" t="s">
        <v>528</v>
      </c>
      <c r="C81" s="11"/>
      <c r="D81" s="11"/>
      <c r="E81" s="11"/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 hidden="1">
      <c r="A83" s="9">
        <v>22021052</v>
      </c>
      <c r="B83" s="10" t="s">
        <v>530</v>
      </c>
      <c r="C83" s="11"/>
      <c r="D83" s="11"/>
      <c r="E83" s="11"/>
    </row>
    <row r="84" spans="1:5" s="1" customFormat="1">
      <c r="A84" s="6">
        <v>2204</v>
      </c>
      <c r="B84" s="7" t="s">
        <v>531</v>
      </c>
      <c r="C84" s="8">
        <f>C85</f>
        <v>0</v>
      </c>
      <c r="D84" s="8">
        <f>D85</f>
        <v>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SUM(C86:C87)</f>
        <v>0</v>
      </c>
      <c r="D85" s="8">
        <f>SUM(D86:D87)</f>
        <v>0</v>
      </c>
      <c r="E85" s="8">
        <f>SUM(E86:E87)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 hidden="1">
      <c r="A87" s="9">
        <v>22040109</v>
      </c>
      <c r="B87" s="10" t="s">
        <v>534</v>
      </c>
      <c r="C87" s="11"/>
      <c r="D87" s="11"/>
      <c r="E87" s="11"/>
    </row>
    <row r="88" spans="1:5" s="1" customFormat="1">
      <c r="A88" s="6">
        <v>2205</v>
      </c>
      <c r="B88" s="7" t="s">
        <v>535</v>
      </c>
      <c r="C88" s="8">
        <f>C89</f>
        <v>0</v>
      </c>
      <c r="D88" s="8">
        <f>D89</f>
        <v>0</v>
      </c>
      <c r="E88" s="8">
        <f>E89</f>
        <v>0</v>
      </c>
    </row>
    <row r="89" spans="1:5" s="1" customFormat="1">
      <c r="A89" s="6">
        <v>220501</v>
      </c>
      <c r="B89" s="7" t="s">
        <v>536</v>
      </c>
      <c r="C89" s="8">
        <f>SUM(C90:C92)</f>
        <v>0</v>
      </c>
      <c r="D89" s="8">
        <f>SUM(D90:D92)</f>
        <v>0</v>
      </c>
      <c r="E89" s="8">
        <f>SUM(E90:E92)</f>
        <v>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 hidden="1">
      <c r="A91" s="9">
        <v>22050108</v>
      </c>
      <c r="B91" s="10" t="s">
        <v>538</v>
      </c>
      <c r="C91" s="11"/>
      <c r="D91" s="11"/>
      <c r="E91" s="11"/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A4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545</v>
      </c>
      <c r="B3" s="135"/>
      <c r="C3" s="135"/>
      <c r="D3" s="135"/>
      <c r="E3" s="135"/>
    </row>
    <row r="4" spans="1:5">
      <c r="A4" s="134" t="s">
        <v>546</v>
      </c>
      <c r="B4" s="134"/>
      <c r="C4" s="134"/>
      <c r="D4" s="134"/>
      <c r="E4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21194999.640000001</v>
      </c>
      <c r="D7" s="8">
        <f>D8+D13+D20</f>
        <v>21194999.640000001</v>
      </c>
      <c r="E7" s="8">
        <f>E8+E13+E20</f>
        <v>20554999.640000001</v>
      </c>
    </row>
    <row r="8" spans="1:5" s="1" customFormat="1">
      <c r="A8" s="13">
        <v>2101</v>
      </c>
      <c r="B8" s="13" t="s">
        <v>437</v>
      </c>
      <c r="C8" s="8">
        <f>C9</f>
        <v>21194999.640000001</v>
      </c>
      <c r="D8" s="8">
        <f>D9</f>
        <v>21194999.640000001</v>
      </c>
      <c r="E8" s="8">
        <f>E9</f>
        <v>20554999.640000001</v>
      </c>
    </row>
    <row r="9" spans="1:5" s="1" customFormat="1">
      <c r="A9" s="13">
        <v>210101</v>
      </c>
      <c r="B9" s="13" t="s">
        <v>438</v>
      </c>
      <c r="C9" s="8">
        <f>SUM(C10:C12)</f>
        <v>21194999.640000001</v>
      </c>
      <c r="D9" s="8">
        <f>SUM(D10:D12)</f>
        <v>21194999.640000001</v>
      </c>
      <c r="E9" s="8">
        <f>SUM(E10:E12)</f>
        <v>20554999.640000001</v>
      </c>
    </row>
    <row r="10" spans="1:5" hidden="1">
      <c r="A10" s="14">
        <v>21010101</v>
      </c>
      <c r="B10" s="12" t="s">
        <v>437</v>
      </c>
      <c r="C10" s="11"/>
      <c r="D10" s="11"/>
      <c r="E10" s="11"/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>
      <c r="A12" s="14">
        <v>21010103</v>
      </c>
      <c r="B12" s="12" t="s">
        <v>440</v>
      </c>
      <c r="C12" s="116">
        <v>21194999.640000001</v>
      </c>
      <c r="D12" s="131">
        <v>21194999.640000001</v>
      </c>
      <c r="E12" s="116">
        <v>20554999.640000001</v>
      </c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89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547</v>
      </c>
      <c r="B4" s="135"/>
      <c r="C4" s="135"/>
      <c r="D4" s="135"/>
      <c r="E4" s="135"/>
    </row>
    <row r="5" spans="1:5">
      <c r="A5" s="134" t="s">
        <v>546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3150000</v>
      </c>
      <c r="D7" s="8">
        <f>D8+D84+D88+D93</f>
        <v>1000000</v>
      </c>
      <c r="E7" s="8">
        <f>E8+E84+E88+E93</f>
        <v>3150000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3150000</v>
      </c>
      <c r="D8" s="8">
        <f>D9+D14+D22+D36+D45+D48+D54+D63+D67+D70</f>
        <v>1000000</v>
      </c>
      <c r="E8" s="8">
        <f>E9+E14+E22+E36+E45+E48+E54+E63+E67+E70</f>
        <v>3150000</v>
      </c>
    </row>
    <row r="9" spans="1:5" s="1" customFormat="1">
      <c r="A9" s="6">
        <v>220201</v>
      </c>
      <c r="B9" s="7" t="s">
        <v>456</v>
      </c>
      <c r="C9" s="8">
        <f>SUM(C10:C13)</f>
        <v>700000</v>
      </c>
      <c r="D9" s="8">
        <f>SUM(D10:D13)</f>
        <v>0</v>
      </c>
      <c r="E9" s="8">
        <f>SUM(E10:E13)</f>
        <v>600000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6">
        <v>700000</v>
      </c>
      <c r="D11" s="116"/>
      <c r="E11" s="116">
        <v>600000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650000</v>
      </c>
      <c r="D22" s="8">
        <f>SUM(D23:D35)</f>
        <v>500000</v>
      </c>
      <c r="E22" s="8">
        <f>SUM(E23:E35)</f>
        <v>550000</v>
      </c>
    </row>
    <row r="23" spans="1:5">
      <c r="A23" s="9">
        <v>22020301</v>
      </c>
      <c r="B23" s="10" t="s">
        <v>470</v>
      </c>
      <c r="C23" s="118">
        <v>650000</v>
      </c>
      <c r="D23" s="119">
        <v>500000</v>
      </c>
      <c r="E23" s="118">
        <v>550000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650000</v>
      </c>
      <c r="D36" s="8">
        <f>SUM(D37:D44)</f>
        <v>500000</v>
      </c>
      <c r="E36" s="8">
        <f>SUM(E37:E44)</f>
        <v>1000000</v>
      </c>
    </row>
    <row r="37" spans="1:5">
      <c r="A37" s="9">
        <v>22020401</v>
      </c>
      <c r="B37" s="10" t="s">
        <v>484</v>
      </c>
      <c r="C37" s="118">
        <v>650000</v>
      </c>
      <c r="D37" s="119">
        <v>500000</v>
      </c>
      <c r="E37" s="118">
        <v>1000000</v>
      </c>
    </row>
    <row r="38" spans="1:5" hidden="1">
      <c r="A38" s="9">
        <v>22020402</v>
      </c>
      <c r="B38" s="10" t="s">
        <v>485</v>
      </c>
      <c r="C38" s="11"/>
      <c r="D38" s="11"/>
      <c r="E38" s="11"/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0</v>
      </c>
      <c r="D63" s="8">
        <f>SUM(D64:D66)</f>
        <v>0</v>
      </c>
      <c r="E63" s="8">
        <f>SUM(E64:E66)</f>
        <v>0</v>
      </c>
    </row>
    <row r="64" spans="1:5" hidden="1">
      <c r="A64" s="9">
        <v>22020801</v>
      </c>
      <c r="B64" s="10" t="s">
        <v>511</v>
      </c>
      <c r="C64" s="11"/>
      <c r="D64" s="11"/>
      <c r="E64" s="11"/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1150000</v>
      </c>
      <c r="D70" s="8">
        <f>SUM(D71:D83)</f>
        <v>0</v>
      </c>
      <c r="E70" s="8">
        <f>SUM(E71:E83)</f>
        <v>1000000</v>
      </c>
    </row>
    <row r="71" spans="1:5">
      <c r="A71" s="9">
        <v>22021001</v>
      </c>
      <c r="B71" s="10" t="s">
        <v>518</v>
      </c>
      <c r="C71" s="116">
        <v>1150000</v>
      </c>
      <c r="D71" s="116"/>
      <c r="E71" s="116">
        <v>1000000</v>
      </c>
    </row>
    <row r="72" spans="1:5" hidden="1">
      <c r="A72" s="9">
        <v>22021002</v>
      </c>
      <c r="B72" s="10" t="s">
        <v>519</v>
      </c>
      <c r="C72" s="11"/>
      <c r="D72" s="11"/>
      <c r="E72" s="11"/>
    </row>
    <row r="73" spans="1:5" hidden="1">
      <c r="A73" s="9">
        <v>22021003</v>
      </c>
      <c r="B73" s="10" t="s">
        <v>520</v>
      </c>
      <c r="C73" s="11"/>
      <c r="D73" s="11"/>
      <c r="E73" s="11"/>
    </row>
    <row r="74" spans="1:5" hidden="1">
      <c r="A74" s="9">
        <v>22021004</v>
      </c>
      <c r="B74" s="10" t="s">
        <v>521</v>
      </c>
      <c r="C74" s="11"/>
      <c r="D74" s="11"/>
      <c r="E74" s="11"/>
    </row>
    <row r="75" spans="1:5" hidden="1">
      <c r="A75" s="9">
        <v>22021006</v>
      </c>
      <c r="B75" s="10" t="s">
        <v>522</v>
      </c>
      <c r="C75" s="11"/>
      <c r="D75" s="11"/>
      <c r="E75" s="11"/>
    </row>
    <row r="76" spans="1:5" hidden="1">
      <c r="A76" s="9">
        <v>22021007</v>
      </c>
      <c r="B76" s="10" t="s">
        <v>523</v>
      </c>
      <c r="C76" s="11"/>
      <c r="D76" s="11"/>
      <c r="E76" s="11"/>
    </row>
    <row r="77" spans="1:5" hidden="1">
      <c r="A77" s="9">
        <v>22021008</v>
      </c>
      <c r="B77" s="10" t="s">
        <v>524</v>
      </c>
      <c r="C77" s="11"/>
      <c r="D77" s="11"/>
      <c r="E77" s="11"/>
    </row>
    <row r="78" spans="1:5" hidden="1">
      <c r="A78" s="9">
        <v>22021009</v>
      </c>
      <c r="B78" s="10" t="s">
        <v>525</v>
      </c>
      <c r="C78" s="11"/>
      <c r="D78" s="11"/>
      <c r="E78" s="11"/>
    </row>
    <row r="79" spans="1:5" hidden="1">
      <c r="A79" s="9">
        <v>22021010</v>
      </c>
      <c r="B79" s="10" t="s">
        <v>526</v>
      </c>
      <c r="C79" s="11"/>
      <c r="D79" s="11"/>
      <c r="E79" s="11"/>
    </row>
    <row r="80" spans="1:5" hidden="1">
      <c r="A80" s="9">
        <v>22021014</v>
      </c>
      <c r="B80" s="10" t="s">
        <v>527</v>
      </c>
      <c r="C80" s="11"/>
      <c r="D80" s="11"/>
      <c r="E80" s="11"/>
    </row>
    <row r="81" spans="1:5" hidden="1">
      <c r="A81" s="9">
        <v>22021020</v>
      </c>
      <c r="B81" s="10" t="s">
        <v>528</v>
      </c>
      <c r="C81" s="11"/>
      <c r="D81" s="11"/>
      <c r="E81" s="11"/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 hidden="1">
      <c r="A83" s="9">
        <v>22021052</v>
      </c>
      <c r="B83" s="10" t="s">
        <v>530</v>
      </c>
      <c r="C83" s="11"/>
      <c r="D83" s="11"/>
      <c r="E83" s="11"/>
    </row>
    <row r="84" spans="1:5" s="1" customFormat="1">
      <c r="A84" s="6">
        <v>2204</v>
      </c>
      <c r="B84" s="7" t="s">
        <v>531</v>
      </c>
      <c r="C84" s="8">
        <f>C85</f>
        <v>0</v>
      </c>
      <c r="D84" s="8">
        <f>D85</f>
        <v>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SUM(C86:C87)</f>
        <v>0</v>
      </c>
      <c r="D85" s="8">
        <f>SUM(D86:D87)</f>
        <v>0</v>
      </c>
      <c r="E85" s="8">
        <f>SUM(E86:E87)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 hidden="1">
      <c r="A87" s="9">
        <v>22040109</v>
      </c>
      <c r="B87" s="10" t="s">
        <v>534</v>
      </c>
      <c r="C87" s="11"/>
      <c r="D87" s="11"/>
      <c r="E87" s="11"/>
    </row>
    <row r="88" spans="1:5" s="1" customFormat="1">
      <c r="A88" s="6">
        <v>2205</v>
      </c>
      <c r="B88" s="7" t="s">
        <v>535</v>
      </c>
      <c r="C88" s="8">
        <f>C89</f>
        <v>0</v>
      </c>
      <c r="D88" s="8">
        <f>D89</f>
        <v>0</v>
      </c>
      <c r="E88" s="8">
        <f>E89</f>
        <v>0</v>
      </c>
    </row>
    <row r="89" spans="1:5" s="1" customFormat="1">
      <c r="A89" s="6">
        <v>220501</v>
      </c>
      <c r="B89" s="7" t="s">
        <v>536</v>
      </c>
      <c r="C89" s="8">
        <f>SUM(C90:C92)</f>
        <v>0</v>
      </c>
      <c r="D89" s="8">
        <f>SUM(D90:D92)</f>
        <v>0</v>
      </c>
      <c r="E89" s="8">
        <f>SUM(E90:E92)</f>
        <v>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 hidden="1">
      <c r="A91" s="9">
        <v>22050108</v>
      </c>
      <c r="B91" s="10" t="s">
        <v>538</v>
      </c>
      <c r="C91" s="11"/>
      <c r="D91" s="11"/>
      <c r="E91" s="11"/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A2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548</v>
      </c>
      <c r="B3" s="135"/>
      <c r="C3" s="135"/>
      <c r="D3" s="135"/>
      <c r="E3" s="135"/>
    </row>
    <row r="4" spans="1:5">
      <c r="A4" s="134" t="s">
        <v>549</v>
      </c>
      <c r="B4" s="134"/>
      <c r="C4" s="134"/>
      <c r="D4" s="134"/>
      <c r="E4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30971305</v>
      </c>
      <c r="D7" s="8">
        <f>D8+D13+D20</f>
        <v>28675259.760000002</v>
      </c>
      <c r="E7" s="8">
        <f>E8+E13+E20</f>
        <v>28675259.760000002</v>
      </c>
    </row>
    <row r="8" spans="1:5" s="1" customFormat="1">
      <c r="A8" s="13">
        <v>2101</v>
      </c>
      <c r="B8" s="13" t="s">
        <v>437</v>
      </c>
      <c r="C8" s="8">
        <f>C9</f>
        <v>30971305</v>
      </c>
      <c r="D8" s="8">
        <f>D9</f>
        <v>28675259.760000002</v>
      </c>
      <c r="E8" s="8">
        <f>E9</f>
        <v>28675259.760000002</v>
      </c>
    </row>
    <row r="9" spans="1:5" s="1" customFormat="1">
      <c r="A9" s="13">
        <v>210101</v>
      </c>
      <c r="B9" s="13" t="s">
        <v>438</v>
      </c>
      <c r="C9" s="8">
        <f>SUM(C10:C12)</f>
        <v>30971305</v>
      </c>
      <c r="D9" s="8">
        <f>SUM(D10:D12)</f>
        <v>28675259.760000002</v>
      </c>
      <c r="E9" s="8">
        <f>SUM(E10:E12)</f>
        <v>28675259.760000002</v>
      </c>
    </row>
    <row r="10" spans="1:5" hidden="1">
      <c r="A10" s="14">
        <v>21010101</v>
      </c>
      <c r="B10" s="12" t="s">
        <v>437</v>
      </c>
      <c r="C10" s="11"/>
      <c r="D10" s="11"/>
      <c r="E10" s="11"/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>
      <c r="A12" s="14">
        <v>21010103</v>
      </c>
      <c r="B12" s="12" t="s">
        <v>440</v>
      </c>
      <c r="C12" s="116">
        <v>30971305</v>
      </c>
      <c r="D12" s="116">
        <v>28675259.760000002</v>
      </c>
      <c r="E12" s="116">
        <v>28675259.760000002</v>
      </c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topLeftCell="A14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550</v>
      </c>
      <c r="B4" s="135"/>
      <c r="C4" s="135"/>
      <c r="D4" s="135"/>
      <c r="E4" s="135"/>
    </row>
    <row r="5" spans="1:5">
      <c r="A5" s="134" t="s">
        <v>549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36500000</v>
      </c>
      <c r="D7" s="8">
        <f>D8+D84+D88+D93</f>
        <v>10275000</v>
      </c>
      <c r="E7" s="8">
        <f>E8+E84+E88+E93</f>
        <v>41000000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36500000</v>
      </c>
      <c r="D8" s="8">
        <f>D9+D14+D22+D36+D45+D48+D54+D63+D67+D70</f>
        <v>10275000</v>
      </c>
      <c r="E8" s="8">
        <f>E9+E14+E22+E36+E45+E48+E54+E63+E67+E70</f>
        <v>41000000</v>
      </c>
    </row>
    <row r="9" spans="1:5" s="1" customFormat="1">
      <c r="A9" s="6">
        <v>220201</v>
      </c>
      <c r="B9" s="7" t="s">
        <v>456</v>
      </c>
      <c r="C9" s="8">
        <f>SUM(C10:C13)</f>
        <v>10000000</v>
      </c>
      <c r="D9" s="8">
        <f>SUM(D10:D13)</f>
        <v>4000000</v>
      </c>
      <c r="E9" s="8">
        <f>SUM(E10:E13)</f>
        <v>15000000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6">
        <v>10000000</v>
      </c>
      <c r="D11" s="116">
        <v>4000000</v>
      </c>
      <c r="E11" s="116">
        <v>15000000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3500000</v>
      </c>
      <c r="D22" s="8">
        <f>SUM(D23:D35)</f>
        <v>350000</v>
      </c>
      <c r="E22" s="8">
        <f>SUM(E23:E35)</f>
        <v>3000000</v>
      </c>
    </row>
    <row r="23" spans="1:5">
      <c r="A23" s="9">
        <v>22020301</v>
      </c>
      <c r="B23" s="10" t="s">
        <v>470</v>
      </c>
      <c r="C23" s="118">
        <v>3500000</v>
      </c>
      <c r="D23" s="119">
        <v>350000</v>
      </c>
      <c r="E23" s="118">
        <v>3000000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0</v>
      </c>
      <c r="D36" s="8">
        <f>SUM(D37:D44)</f>
        <v>0</v>
      </c>
      <c r="E36" s="8">
        <f>SUM(E37:E44)</f>
        <v>0</v>
      </c>
    </row>
    <row r="37" spans="1:5" hidden="1">
      <c r="A37" s="9">
        <v>22020401</v>
      </c>
      <c r="B37" s="10" t="s">
        <v>484</v>
      </c>
      <c r="C37" s="11"/>
      <c r="D37" s="11"/>
      <c r="E37" s="11"/>
    </row>
    <row r="38" spans="1:5" hidden="1">
      <c r="A38" s="9">
        <v>22020402</v>
      </c>
      <c r="B38" s="10" t="s">
        <v>485</v>
      </c>
      <c r="C38" s="11"/>
      <c r="D38" s="11"/>
      <c r="E38" s="11"/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9500000</v>
      </c>
      <c r="D63" s="8">
        <f>SUM(D64:D66)</f>
        <v>4500000</v>
      </c>
      <c r="E63" s="8">
        <f>SUM(E64:E66)</f>
        <v>7000000</v>
      </c>
    </row>
    <row r="64" spans="1:5">
      <c r="A64" s="9">
        <v>22020801</v>
      </c>
      <c r="B64" s="10" t="s">
        <v>511</v>
      </c>
      <c r="C64" s="116">
        <v>9500000</v>
      </c>
      <c r="D64" s="116">
        <v>4500000</v>
      </c>
      <c r="E64" s="116">
        <v>7000000</v>
      </c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13500000</v>
      </c>
      <c r="D70" s="8">
        <f>SUM(D71:D83)</f>
        <v>1425000</v>
      </c>
      <c r="E70" s="8">
        <f>SUM(E71:E83)</f>
        <v>16000000</v>
      </c>
    </row>
    <row r="71" spans="1:5">
      <c r="A71" s="9">
        <v>22021001</v>
      </c>
      <c r="B71" s="10" t="s">
        <v>518</v>
      </c>
      <c r="C71" s="116">
        <v>8500000</v>
      </c>
      <c r="D71" s="116">
        <v>125000</v>
      </c>
      <c r="E71" s="116">
        <v>6000000</v>
      </c>
    </row>
    <row r="72" spans="1:5">
      <c r="A72" s="9">
        <v>22021002</v>
      </c>
      <c r="B72" s="10" t="s">
        <v>519</v>
      </c>
      <c r="C72" s="116">
        <v>2000000</v>
      </c>
      <c r="D72" s="116">
        <v>300000</v>
      </c>
      <c r="E72" s="116">
        <v>5000000</v>
      </c>
    </row>
    <row r="73" spans="1:5" hidden="1">
      <c r="A73" s="9">
        <v>22021003</v>
      </c>
      <c r="B73" s="10" t="s">
        <v>520</v>
      </c>
      <c r="C73" s="11"/>
      <c r="D73" s="11"/>
      <c r="E73" s="11"/>
    </row>
    <row r="74" spans="1:5" hidden="1">
      <c r="A74" s="9">
        <v>22021004</v>
      </c>
      <c r="B74" s="10" t="s">
        <v>521</v>
      </c>
      <c r="C74" s="11"/>
      <c r="D74" s="11"/>
      <c r="E74" s="11"/>
    </row>
    <row r="75" spans="1:5" hidden="1">
      <c r="A75" s="9">
        <v>22021006</v>
      </c>
      <c r="B75" s="10" t="s">
        <v>522</v>
      </c>
      <c r="C75" s="11"/>
      <c r="D75" s="11"/>
      <c r="E75" s="11"/>
    </row>
    <row r="76" spans="1:5">
      <c r="A76" s="9">
        <v>22021007</v>
      </c>
      <c r="B76" s="10" t="s">
        <v>523</v>
      </c>
      <c r="C76" s="116">
        <v>3000000</v>
      </c>
      <c r="D76" s="116">
        <v>1000000</v>
      </c>
      <c r="E76" s="116">
        <v>5000000</v>
      </c>
    </row>
    <row r="77" spans="1:5" hidden="1">
      <c r="A77" s="9">
        <v>22021008</v>
      </c>
      <c r="B77" s="10" t="s">
        <v>524</v>
      </c>
      <c r="C77" s="11"/>
      <c r="D77" s="11"/>
      <c r="E77" s="11"/>
    </row>
    <row r="78" spans="1:5" hidden="1">
      <c r="A78" s="9">
        <v>22021009</v>
      </c>
      <c r="B78" s="10" t="s">
        <v>525</v>
      </c>
      <c r="C78" s="11"/>
      <c r="D78" s="11"/>
      <c r="E78" s="11"/>
    </row>
    <row r="79" spans="1:5" hidden="1">
      <c r="A79" s="9">
        <v>22021010</v>
      </c>
      <c r="B79" s="10" t="s">
        <v>526</v>
      </c>
      <c r="C79" s="11"/>
      <c r="D79" s="11"/>
      <c r="E79" s="11"/>
    </row>
    <row r="80" spans="1:5" hidden="1">
      <c r="A80" s="9">
        <v>22021014</v>
      </c>
      <c r="B80" s="10" t="s">
        <v>527</v>
      </c>
      <c r="C80" s="11"/>
      <c r="D80" s="11"/>
      <c r="E80" s="11"/>
    </row>
    <row r="81" spans="1:5" hidden="1">
      <c r="A81" s="9">
        <v>22021020</v>
      </c>
      <c r="B81" s="10" t="s">
        <v>528</v>
      </c>
      <c r="C81" s="11"/>
      <c r="D81" s="11"/>
      <c r="E81" s="11"/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 hidden="1">
      <c r="A83" s="9">
        <v>22021052</v>
      </c>
      <c r="B83" s="10" t="s">
        <v>530</v>
      </c>
      <c r="C83" s="11"/>
      <c r="D83" s="11"/>
      <c r="E83" s="11"/>
    </row>
    <row r="84" spans="1:5" s="1" customFormat="1">
      <c r="A84" s="6">
        <v>2204</v>
      </c>
      <c r="B84" s="7" t="s">
        <v>531</v>
      </c>
      <c r="C84" s="8">
        <f>C85</f>
        <v>0</v>
      </c>
      <c r="D84" s="8">
        <f>D85</f>
        <v>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SUM(C86:C87)</f>
        <v>0</v>
      </c>
      <c r="D85" s="8">
        <f>SUM(D86:D87)</f>
        <v>0</v>
      </c>
      <c r="E85" s="8">
        <f>SUM(E86:E87)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 hidden="1">
      <c r="A87" s="9">
        <v>22040109</v>
      </c>
      <c r="B87" s="10" t="s">
        <v>534</v>
      </c>
      <c r="C87" s="11"/>
      <c r="D87" s="11"/>
      <c r="E87" s="11"/>
    </row>
    <row r="88" spans="1:5" s="1" customFormat="1">
      <c r="A88" s="6">
        <v>2205</v>
      </c>
      <c r="B88" s="7" t="s">
        <v>535</v>
      </c>
      <c r="C88" s="8">
        <f>C89</f>
        <v>0</v>
      </c>
      <c r="D88" s="8">
        <f>D89</f>
        <v>0</v>
      </c>
      <c r="E88" s="8">
        <f>E89</f>
        <v>0</v>
      </c>
    </row>
    <row r="89" spans="1:5" s="1" customFormat="1">
      <c r="A89" s="6">
        <v>220501</v>
      </c>
      <c r="B89" s="7" t="s">
        <v>536</v>
      </c>
      <c r="C89" s="8">
        <f>SUM(C90:C92)</f>
        <v>0</v>
      </c>
      <c r="D89" s="8">
        <f>SUM(D90:D92)</f>
        <v>0</v>
      </c>
      <c r="E89" s="8">
        <f>SUM(E90:E92)</f>
        <v>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 hidden="1">
      <c r="A91" s="9">
        <v>22050108</v>
      </c>
      <c r="B91" s="10" t="s">
        <v>538</v>
      </c>
      <c r="C91" s="11"/>
      <c r="D91" s="11"/>
      <c r="E91" s="11"/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topLeftCell="A4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551</v>
      </c>
      <c r="B3" s="135"/>
      <c r="C3" s="135"/>
      <c r="D3" s="135"/>
      <c r="E3" s="135"/>
    </row>
    <row r="4" spans="1:5">
      <c r="A4" s="134" t="s">
        <v>552</v>
      </c>
      <c r="B4" s="134"/>
      <c r="C4" s="134"/>
      <c r="D4" s="134"/>
      <c r="E4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91229492.060000002</v>
      </c>
      <c r="D7" s="8">
        <f>D8+D13+D20</f>
        <v>80682890.519999996</v>
      </c>
      <c r="E7" s="8">
        <f>E8+E13+E20</f>
        <v>101300599.25</v>
      </c>
    </row>
    <row r="8" spans="1:5" s="1" customFormat="1">
      <c r="A8" s="13">
        <v>2101</v>
      </c>
      <c r="B8" s="13" t="s">
        <v>437</v>
      </c>
      <c r="C8" s="8">
        <f>C9</f>
        <v>91229492.060000002</v>
      </c>
      <c r="D8" s="8">
        <f>D9</f>
        <v>80682890.519999996</v>
      </c>
      <c r="E8" s="8">
        <f>E9</f>
        <v>101300599.25</v>
      </c>
    </row>
    <row r="9" spans="1:5" s="1" customFormat="1">
      <c r="A9" s="13">
        <v>210101</v>
      </c>
      <c r="B9" s="13" t="s">
        <v>438</v>
      </c>
      <c r="C9" s="8">
        <f>SUM(C10:C12)</f>
        <v>91229492.060000002</v>
      </c>
      <c r="D9" s="8">
        <f>SUM(D10:D12)</f>
        <v>80682890.519999996</v>
      </c>
      <c r="E9" s="8">
        <f>SUM(E10:E12)</f>
        <v>101300599.25</v>
      </c>
    </row>
    <row r="10" spans="1:5">
      <c r="A10" s="14">
        <v>21010101</v>
      </c>
      <c r="B10" s="12" t="s">
        <v>437</v>
      </c>
      <c r="C10" s="116">
        <v>91229492.060000002</v>
      </c>
      <c r="D10" s="116">
        <v>80682890.519999996</v>
      </c>
      <c r="E10" s="116">
        <v>101300599.25</v>
      </c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 hidden="1">
      <c r="A12" s="14">
        <v>21010103</v>
      </c>
      <c r="B12" s="12" t="s">
        <v>440</v>
      </c>
      <c r="C12" s="11"/>
      <c r="D12" s="11"/>
      <c r="E12" s="11"/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zoomScale="90" zoomScaleNormal="140" zoomScaleSheetLayoutView="90" workbookViewId="0">
      <selection activeCell="C37" sqref="C37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553</v>
      </c>
      <c r="B4" s="135"/>
      <c r="C4" s="135"/>
      <c r="D4" s="135"/>
      <c r="E4" s="135"/>
    </row>
    <row r="5" spans="1:5">
      <c r="A5" s="134" t="s">
        <v>552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C8+C84+C90+C95</f>
        <v>214500000</v>
      </c>
      <c r="D7" s="8">
        <f>D8+D84+D90+D95</f>
        <v>57454200</v>
      </c>
      <c r="E7" s="8">
        <f>E8+E84+E90+E95</f>
        <v>116900000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194500000</v>
      </c>
      <c r="D8" s="8">
        <f>D9+D14+D22+D36+D45+D48+D54+D63+D67+D70</f>
        <v>56414200</v>
      </c>
      <c r="E8" s="8">
        <f>E9+E14+E22+E36+E45+E48+E54+E63+E67+E70</f>
        <v>116900000</v>
      </c>
    </row>
    <row r="9" spans="1:5" s="1" customFormat="1">
      <c r="A9" s="6">
        <v>220201</v>
      </c>
      <c r="B9" s="7" t="s">
        <v>456</v>
      </c>
      <c r="C9" s="8">
        <f>SUM(C10:C13)</f>
        <v>2000000</v>
      </c>
      <c r="D9" s="8">
        <f>SUM(D10:D13)</f>
        <v>1922000</v>
      </c>
      <c r="E9" s="8">
        <f>SUM(E10:E13)</f>
        <v>5000000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6">
        <v>2000000</v>
      </c>
      <c r="D11" s="116">
        <v>1922000</v>
      </c>
      <c r="E11" s="116">
        <v>5000000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2000000</v>
      </c>
      <c r="D22" s="8">
        <f>SUM(D23:D35)</f>
        <v>897000</v>
      </c>
      <c r="E22" s="8">
        <f>SUM(E23:E35)</f>
        <v>3900000</v>
      </c>
    </row>
    <row r="23" spans="1:5">
      <c r="A23" s="9">
        <v>22020301</v>
      </c>
      <c r="B23" s="10" t="s">
        <v>470</v>
      </c>
      <c r="C23" s="118">
        <v>2000000</v>
      </c>
      <c r="D23" s="119">
        <v>897000</v>
      </c>
      <c r="E23" s="118">
        <v>3900000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14705000</v>
      </c>
      <c r="D36" s="8">
        <f>SUM(D37:D44)</f>
        <v>7526700</v>
      </c>
      <c r="E36" s="8">
        <f>SUM(E37:E44)</f>
        <v>20000000</v>
      </c>
    </row>
    <row r="37" spans="1:5">
      <c r="A37" s="9">
        <v>22020401</v>
      </c>
      <c r="B37" s="10" t="s">
        <v>484</v>
      </c>
      <c r="C37" s="116">
        <v>10000000</v>
      </c>
      <c r="D37" s="116">
        <v>4426700</v>
      </c>
      <c r="E37" s="116">
        <v>10000000</v>
      </c>
    </row>
    <row r="38" spans="1:5">
      <c r="A38" s="9">
        <v>22020402</v>
      </c>
      <c r="B38" s="10" t="s">
        <v>485</v>
      </c>
      <c r="C38" s="116">
        <v>4705000</v>
      </c>
      <c r="D38" s="116">
        <v>3100000</v>
      </c>
      <c r="E38" s="116">
        <v>5000000</v>
      </c>
    </row>
    <row r="39" spans="1:5">
      <c r="A39" s="9">
        <v>22020403</v>
      </c>
      <c r="B39" s="10" t="s">
        <v>486</v>
      </c>
      <c r="C39" s="11"/>
      <c r="D39" s="11"/>
      <c r="E39" s="19">
        <v>5000000</v>
      </c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100000000</v>
      </c>
      <c r="D45" s="8">
        <f>SUM(D46:D47)</f>
        <v>12765000</v>
      </c>
      <c r="E45" s="8">
        <f>SUM(E46:E47)</f>
        <v>30000000</v>
      </c>
    </row>
    <row r="46" spans="1:5">
      <c r="A46" s="9">
        <v>22020501</v>
      </c>
      <c r="B46" s="10" t="s">
        <v>493</v>
      </c>
      <c r="C46" s="118">
        <v>100000000</v>
      </c>
      <c r="D46" s="119">
        <v>12765000</v>
      </c>
      <c r="E46" s="118">
        <v>30000000</v>
      </c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6000000</v>
      </c>
      <c r="D63" s="8">
        <f>SUM(D64:D66)</f>
        <v>450000</v>
      </c>
      <c r="E63" s="8">
        <f>SUM(E64:E66)</f>
        <v>4000000</v>
      </c>
    </row>
    <row r="64" spans="1:5">
      <c r="A64" s="9">
        <v>22020801</v>
      </c>
      <c r="B64" s="10" t="s">
        <v>511</v>
      </c>
      <c r="C64" s="116">
        <v>1000000</v>
      </c>
      <c r="D64" s="116"/>
      <c r="E64" s="116">
        <v>2000000</v>
      </c>
    </row>
    <row r="65" spans="1:5">
      <c r="A65" s="9">
        <v>22020802</v>
      </c>
      <c r="B65" s="10" t="s">
        <v>512</v>
      </c>
      <c r="C65" s="116">
        <v>3000000</v>
      </c>
      <c r="D65" s="116"/>
      <c r="E65" s="116">
        <v>1000000</v>
      </c>
    </row>
    <row r="66" spans="1:5">
      <c r="A66" s="9">
        <v>22020803</v>
      </c>
      <c r="B66" s="10" t="s">
        <v>513</v>
      </c>
      <c r="C66" s="116">
        <v>2000000</v>
      </c>
      <c r="D66" s="116">
        <v>450000</v>
      </c>
      <c r="E66" s="116">
        <v>1000000</v>
      </c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69795000</v>
      </c>
      <c r="D70" s="8">
        <f>SUM(D71:D83)</f>
        <v>32853500</v>
      </c>
      <c r="E70" s="8">
        <f>SUM(E71:E83)</f>
        <v>54000000</v>
      </c>
    </row>
    <row r="71" spans="1:5">
      <c r="A71" s="9">
        <v>22021001</v>
      </c>
      <c r="B71" s="10" t="s">
        <v>518</v>
      </c>
      <c r="C71" s="116">
        <v>5000000</v>
      </c>
      <c r="D71" s="120">
        <v>0</v>
      </c>
      <c r="E71" s="120">
        <v>2000000</v>
      </c>
    </row>
    <row r="72" spans="1:5">
      <c r="A72" s="9">
        <v>22021002</v>
      </c>
      <c r="B72" s="10" t="s">
        <v>519</v>
      </c>
      <c r="C72" s="116">
        <v>2000000</v>
      </c>
      <c r="D72" s="116">
        <v>0</v>
      </c>
      <c r="E72" s="116">
        <v>2000000</v>
      </c>
    </row>
    <row r="73" spans="1:5">
      <c r="A73" s="9">
        <v>22021003</v>
      </c>
      <c r="B73" s="10" t="s">
        <v>520</v>
      </c>
      <c r="C73" s="116">
        <v>0</v>
      </c>
      <c r="D73" s="116">
        <v>0</v>
      </c>
      <c r="E73" s="116">
        <v>0</v>
      </c>
    </row>
    <row r="74" spans="1:5">
      <c r="A74" s="9">
        <v>22021004</v>
      </c>
      <c r="B74" s="10" t="s">
        <v>521</v>
      </c>
      <c r="C74" s="116">
        <v>0</v>
      </c>
      <c r="D74" s="116">
        <v>0</v>
      </c>
      <c r="E74" s="116">
        <v>0</v>
      </c>
    </row>
    <row r="75" spans="1:5">
      <c r="A75" s="9">
        <v>22021006</v>
      </c>
      <c r="B75" s="10" t="s">
        <v>522</v>
      </c>
      <c r="C75" s="116">
        <v>0</v>
      </c>
      <c r="D75" s="116">
        <v>0</v>
      </c>
      <c r="E75" s="116">
        <v>0</v>
      </c>
    </row>
    <row r="76" spans="1:5">
      <c r="A76" s="9">
        <v>22021007</v>
      </c>
      <c r="B76" s="10" t="s">
        <v>523</v>
      </c>
      <c r="C76" s="116">
        <v>51000000</v>
      </c>
      <c r="D76" s="116">
        <v>31013500</v>
      </c>
      <c r="E76" s="116">
        <v>40000000</v>
      </c>
    </row>
    <row r="77" spans="1:5">
      <c r="A77" s="9">
        <v>22021008</v>
      </c>
      <c r="B77" s="10" t="s">
        <v>524</v>
      </c>
      <c r="C77" s="116">
        <v>0</v>
      </c>
      <c r="D77" s="116">
        <v>0</v>
      </c>
      <c r="E77" s="116">
        <v>0</v>
      </c>
    </row>
    <row r="78" spans="1:5">
      <c r="A78" s="9">
        <v>22021009</v>
      </c>
      <c r="B78" s="10" t="s">
        <v>525</v>
      </c>
      <c r="C78" s="116">
        <v>0</v>
      </c>
      <c r="D78" s="116">
        <v>0</v>
      </c>
      <c r="E78" s="116">
        <v>0</v>
      </c>
    </row>
    <row r="79" spans="1:5">
      <c r="A79" s="9">
        <v>22021010</v>
      </c>
      <c r="B79" s="10" t="s">
        <v>526</v>
      </c>
      <c r="C79" s="116">
        <v>0</v>
      </c>
      <c r="D79" s="116">
        <v>0</v>
      </c>
      <c r="E79" s="116">
        <v>0</v>
      </c>
    </row>
    <row r="80" spans="1:5">
      <c r="A80" s="9">
        <v>22021014</v>
      </c>
      <c r="B80" s="10" t="s">
        <v>527</v>
      </c>
      <c r="C80" s="116">
        <v>0</v>
      </c>
      <c r="D80" s="116">
        <v>0</v>
      </c>
      <c r="E80" s="116">
        <v>0</v>
      </c>
    </row>
    <row r="81" spans="1:5">
      <c r="A81" s="9">
        <v>22021020</v>
      </c>
      <c r="B81" s="10" t="s">
        <v>528</v>
      </c>
      <c r="C81" s="116">
        <v>11795000</v>
      </c>
      <c r="D81" s="116">
        <v>1840000</v>
      </c>
      <c r="E81" s="116">
        <v>5000000</v>
      </c>
    </row>
    <row r="82" spans="1:5">
      <c r="A82" s="9">
        <v>22021050</v>
      </c>
      <c r="B82" s="10" t="s">
        <v>529</v>
      </c>
      <c r="C82" s="121">
        <v>0</v>
      </c>
      <c r="D82" s="121">
        <v>0</v>
      </c>
      <c r="E82" s="121">
        <v>0</v>
      </c>
    </row>
    <row r="83" spans="1:5">
      <c r="A83" s="9">
        <v>22021052</v>
      </c>
      <c r="B83" s="10" t="s">
        <v>530</v>
      </c>
      <c r="C83" s="11"/>
      <c r="D83" s="11"/>
      <c r="E83" s="19">
        <v>5000000</v>
      </c>
    </row>
    <row r="84" spans="1:5" s="1" customFormat="1">
      <c r="A84" s="6">
        <v>2204</v>
      </c>
      <c r="B84" s="7" t="s">
        <v>531</v>
      </c>
      <c r="C84" s="8">
        <f>C85</f>
        <v>20000000</v>
      </c>
      <c r="D84" s="8">
        <f>D85</f>
        <v>1040000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SUM(C86:C89)</f>
        <v>20000000</v>
      </c>
      <c r="D85" s="8">
        <f>SUM(D86:D89)</f>
        <v>1040000</v>
      </c>
      <c r="E85" s="8">
        <f>SUM(E86:E89)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>
      <c r="A87" s="9">
        <v>22040105</v>
      </c>
      <c r="C87" s="106">
        <v>0</v>
      </c>
      <c r="D87" s="119">
        <v>0</v>
      </c>
      <c r="E87" s="118"/>
    </row>
    <row r="88" spans="1:5">
      <c r="A88" s="9">
        <v>22040105</v>
      </c>
      <c r="B88" s="124"/>
      <c r="C88" s="106">
        <v>0</v>
      </c>
      <c r="D88" s="122">
        <v>0</v>
      </c>
      <c r="E88" s="106">
        <v>0</v>
      </c>
    </row>
    <row r="89" spans="1:5">
      <c r="A89" s="9">
        <v>22040109</v>
      </c>
      <c r="B89" s="124" t="s">
        <v>555</v>
      </c>
      <c r="C89" s="106">
        <v>20000000</v>
      </c>
      <c r="D89" s="106">
        <v>1040000</v>
      </c>
      <c r="E89" s="123"/>
    </row>
    <row r="90" spans="1:5" s="1" customFormat="1">
      <c r="A90" s="6">
        <v>2205</v>
      </c>
      <c r="B90" s="7" t="s">
        <v>535</v>
      </c>
      <c r="C90" s="8">
        <f>C91</f>
        <v>0</v>
      </c>
      <c r="D90" s="8">
        <f>D91</f>
        <v>0</v>
      </c>
      <c r="E90" s="8">
        <f>E91</f>
        <v>0</v>
      </c>
    </row>
    <row r="91" spans="1:5" s="1" customFormat="1">
      <c r="A91" s="6">
        <v>220501</v>
      </c>
      <c r="B91" s="7" t="s">
        <v>536</v>
      </c>
      <c r="C91" s="8">
        <f>SUM(C92:C94)</f>
        <v>0</v>
      </c>
      <c r="D91" s="8">
        <f>SUM(D92:D94)</f>
        <v>0</v>
      </c>
      <c r="E91" s="8">
        <f>SUM(E92:E94)</f>
        <v>0</v>
      </c>
    </row>
    <row r="92" spans="1:5" hidden="1">
      <c r="A92" s="9">
        <v>22050105</v>
      </c>
      <c r="B92" s="10" t="s">
        <v>537</v>
      </c>
      <c r="C92" s="11"/>
      <c r="D92" s="11"/>
      <c r="E92" s="11"/>
    </row>
    <row r="93" spans="1:5" hidden="1">
      <c r="A93" s="9">
        <v>22050108</v>
      </c>
      <c r="B93" s="10" t="s">
        <v>538</v>
      </c>
      <c r="C93" s="11"/>
      <c r="D93" s="11"/>
      <c r="E93" s="11"/>
    </row>
    <row r="94" spans="1:5" hidden="1">
      <c r="A94" s="9">
        <v>22050110</v>
      </c>
      <c r="B94" s="10" t="s">
        <v>539</v>
      </c>
      <c r="C94" s="11"/>
      <c r="D94" s="11"/>
      <c r="E94" s="11"/>
    </row>
    <row r="95" spans="1:5" s="1" customFormat="1">
      <c r="A95" s="6">
        <v>2206</v>
      </c>
      <c r="B95" s="7" t="s">
        <v>540</v>
      </c>
      <c r="C95" s="8">
        <f>C96+C98</f>
        <v>0</v>
      </c>
      <c r="D95" s="8">
        <f>D96+D98</f>
        <v>0</v>
      </c>
      <c r="E95" s="8">
        <f>E96+E98</f>
        <v>0</v>
      </c>
    </row>
    <row r="96" spans="1:5" s="1" customFormat="1">
      <c r="A96" s="6">
        <v>220603</v>
      </c>
      <c r="B96" s="7" t="s">
        <v>541</v>
      </c>
      <c r="C96" s="8">
        <f>C97</f>
        <v>0</v>
      </c>
      <c r="D96" s="8">
        <f>D97</f>
        <v>0</v>
      </c>
      <c r="E96" s="8">
        <f>E97</f>
        <v>0</v>
      </c>
    </row>
    <row r="97" spans="1:5" hidden="1">
      <c r="A97" s="9">
        <v>22060301</v>
      </c>
      <c r="B97" s="10" t="s">
        <v>542</v>
      </c>
      <c r="C97" s="11"/>
      <c r="D97" s="11"/>
      <c r="E97" s="11"/>
    </row>
    <row r="98" spans="1:5" s="1" customFormat="1">
      <c r="A98" s="6">
        <v>220604</v>
      </c>
      <c r="B98" s="7" t="s">
        <v>543</v>
      </c>
      <c r="C98" s="8">
        <f>SUM(C99:C100)</f>
        <v>0</v>
      </c>
      <c r="D98" s="8">
        <f>SUM(D99:D100)</f>
        <v>0</v>
      </c>
      <c r="E98" s="8">
        <f>SUM(E99:E100)</f>
        <v>0</v>
      </c>
    </row>
    <row r="99" spans="1:5" hidden="1">
      <c r="A99" s="9">
        <v>22060401</v>
      </c>
      <c r="B99" s="10" t="s">
        <v>544</v>
      </c>
      <c r="C99" s="11"/>
      <c r="D99" s="11"/>
      <c r="E99" s="11"/>
    </row>
    <row r="100" spans="1:5" hidden="1">
      <c r="A100" s="12"/>
      <c r="B100" s="12"/>
      <c r="C100" s="11"/>
      <c r="D100" s="11"/>
      <c r="E100" s="11"/>
    </row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63" orientation="landscape" r:id="rId1"/>
  <headerFooter>
    <oddFooter>Page &amp;P of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topLeftCell="A61" zoomScale="120" zoomScaleNormal="145" zoomScaleSheetLayoutView="120" workbookViewId="0">
      <selection sqref="A1:E1"/>
    </sheetView>
  </sheetViews>
  <sheetFormatPr defaultColWidth="8.88671875" defaultRowHeight="15"/>
  <cols>
    <col min="1" max="1" width="19.77734375" style="2" customWidth="1"/>
    <col min="2" max="2" width="13.109375" style="2" customWidth="1"/>
    <col min="3" max="3" width="49.44140625" style="2" customWidth="1"/>
    <col min="4" max="4" width="24.33203125" style="2" customWidth="1"/>
    <col min="5" max="5" width="22.21875" style="2" customWidth="1"/>
    <col min="6" max="6" width="25.33203125" style="2" customWidth="1"/>
    <col min="7" max="16384" width="8.88671875" style="2"/>
  </cols>
  <sheetData>
    <row r="1" spans="1:6">
      <c r="A1" s="133" t="s">
        <v>556</v>
      </c>
      <c r="B1" s="133"/>
      <c r="C1" s="133"/>
      <c r="D1" s="133"/>
      <c r="E1" s="133"/>
    </row>
    <row r="2" spans="1:6">
      <c r="A2" s="134" t="s">
        <v>557</v>
      </c>
      <c r="B2" s="134"/>
      <c r="C2" s="134"/>
      <c r="D2" s="134"/>
      <c r="E2" s="134"/>
    </row>
    <row r="3" spans="1:6">
      <c r="A3" s="134" t="s">
        <v>552</v>
      </c>
      <c r="B3" s="134"/>
      <c r="C3" s="134"/>
      <c r="D3" s="134"/>
      <c r="E3" s="134"/>
    </row>
    <row r="5" spans="1:6" ht="45">
      <c r="A5" s="5" t="s">
        <v>558</v>
      </c>
      <c r="B5" s="5" t="s">
        <v>559</v>
      </c>
      <c r="C5" s="5" t="s">
        <v>560</v>
      </c>
      <c r="D5" s="5" t="s">
        <v>3</v>
      </c>
      <c r="E5" s="5" t="s">
        <v>4</v>
      </c>
      <c r="F5" s="5" t="s">
        <v>5</v>
      </c>
    </row>
    <row r="6" spans="1:6" s="1" customFormat="1" ht="30">
      <c r="A6" s="70" t="s">
        <v>561</v>
      </c>
      <c r="B6" s="6">
        <v>3</v>
      </c>
      <c r="C6" s="7" t="s">
        <v>562</v>
      </c>
      <c r="D6" s="15">
        <f>D7+D38+D49+D55+D67+D76+D83+D95+D110+D116</f>
        <v>889321926</v>
      </c>
      <c r="E6" s="15">
        <f>E7+E38+E49+E55+E67+E76+E83+E95+E110+E116</f>
        <v>246000000</v>
      </c>
      <c r="F6" s="15">
        <f>F7+F38+F49+F55+F67+F76+F83+F95+F110+F116</f>
        <v>827445000</v>
      </c>
    </row>
    <row r="7" spans="1:6" s="1" customFormat="1">
      <c r="A7" s="7"/>
      <c r="B7" s="6">
        <v>32010100</v>
      </c>
      <c r="C7" s="7" t="s">
        <v>563</v>
      </c>
      <c r="D7" s="15">
        <f>SUM(D8:D31)</f>
        <v>352410000</v>
      </c>
      <c r="E7" s="15">
        <f>SUM(E8:E31)</f>
        <v>5000000</v>
      </c>
      <c r="F7" s="15">
        <f>SUM(F8:F31)</f>
        <v>271000000</v>
      </c>
    </row>
    <row r="8" spans="1:6" hidden="1">
      <c r="A8" s="74"/>
      <c r="B8" s="79">
        <v>32010101</v>
      </c>
      <c r="C8" s="74" t="s">
        <v>564</v>
      </c>
      <c r="D8" s="96"/>
      <c r="E8" s="96"/>
      <c r="F8" s="96"/>
    </row>
    <row r="9" spans="1:6">
      <c r="A9" s="97"/>
      <c r="B9" s="14">
        <v>32010101</v>
      </c>
      <c r="C9" s="115" t="s">
        <v>565</v>
      </c>
      <c r="D9" s="116">
        <v>352410000</v>
      </c>
      <c r="E9" s="116">
        <v>5000000</v>
      </c>
      <c r="F9" s="116"/>
    </row>
    <row r="10" spans="1:6">
      <c r="A10" s="114">
        <v>13250000000001</v>
      </c>
      <c r="B10" s="14">
        <v>32010101</v>
      </c>
      <c r="C10" s="115" t="s">
        <v>566</v>
      </c>
      <c r="D10" s="116"/>
      <c r="E10" s="116"/>
      <c r="F10" s="116">
        <v>30000000</v>
      </c>
    </row>
    <row r="11" spans="1:6">
      <c r="A11" s="75" t="s">
        <v>567</v>
      </c>
      <c r="B11" s="79">
        <v>32010101</v>
      </c>
      <c r="C11" s="74" t="s">
        <v>568</v>
      </c>
      <c r="D11" s="96"/>
      <c r="E11" s="96"/>
      <c r="F11" s="98">
        <v>6000000</v>
      </c>
    </row>
    <row r="12" spans="1:6" ht="16.05" customHeight="1">
      <c r="A12" s="75" t="s">
        <v>569</v>
      </c>
      <c r="B12" s="79">
        <v>32010101</v>
      </c>
      <c r="C12" s="74" t="s">
        <v>570</v>
      </c>
      <c r="D12" s="96"/>
      <c r="E12" s="96"/>
      <c r="F12" s="98">
        <v>6000000</v>
      </c>
    </row>
    <row r="13" spans="1:6" ht="20.399999999999999" customHeight="1">
      <c r="A13" s="75" t="s">
        <v>571</v>
      </c>
      <c r="B13" s="79">
        <v>32010101</v>
      </c>
      <c r="C13" s="74" t="s">
        <v>572</v>
      </c>
      <c r="D13" s="96"/>
      <c r="E13" s="96"/>
      <c r="F13" s="98">
        <v>6000000</v>
      </c>
    </row>
    <row r="14" spans="1:6">
      <c r="A14" s="75" t="s">
        <v>573</v>
      </c>
      <c r="B14" s="79">
        <v>32010101</v>
      </c>
      <c r="C14" s="74" t="s">
        <v>574</v>
      </c>
      <c r="D14" s="96"/>
      <c r="E14" s="96"/>
      <c r="F14" s="98">
        <v>6000000</v>
      </c>
    </row>
    <row r="15" spans="1:6">
      <c r="A15" s="75" t="s">
        <v>575</v>
      </c>
      <c r="B15" s="79">
        <v>32010101</v>
      </c>
      <c r="C15" s="74" t="s">
        <v>576</v>
      </c>
      <c r="D15" s="96"/>
      <c r="E15" s="96"/>
      <c r="F15" s="98">
        <v>6000000</v>
      </c>
    </row>
    <row r="16" spans="1:6">
      <c r="A16" s="75" t="s">
        <v>577</v>
      </c>
      <c r="B16" s="79">
        <v>32010101</v>
      </c>
      <c r="C16" s="74" t="s">
        <v>578</v>
      </c>
      <c r="D16" s="96"/>
      <c r="E16" s="96"/>
      <c r="F16" s="98">
        <v>6000000</v>
      </c>
    </row>
    <row r="17" spans="1:6">
      <c r="A17" s="75" t="s">
        <v>579</v>
      </c>
      <c r="B17" s="79">
        <v>32010101</v>
      </c>
      <c r="C17" s="74" t="s">
        <v>580</v>
      </c>
      <c r="D17" s="96"/>
      <c r="E17" s="96"/>
      <c r="F17" s="98">
        <v>6000000</v>
      </c>
    </row>
    <row r="18" spans="1:6">
      <c r="A18" s="75" t="s">
        <v>581</v>
      </c>
      <c r="B18" s="79">
        <v>32010101</v>
      </c>
      <c r="C18" s="74" t="s">
        <v>582</v>
      </c>
      <c r="D18" s="96"/>
      <c r="E18" s="96"/>
      <c r="F18" s="98">
        <v>6000000</v>
      </c>
    </row>
    <row r="19" spans="1:6">
      <c r="A19" s="75" t="s">
        <v>583</v>
      </c>
      <c r="B19" s="79">
        <v>32010101</v>
      </c>
      <c r="C19" s="74" t="s">
        <v>584</v>
      </c>
      <c r="D19" s="96"/>
      <c r="E19" s="96"/>
      <c r="F19" s="98">
        <v>6000000</v>
      </c>
    </row>
    <row r="20" spans="1:6">
      <c r="A20" s="75" t="s">
        <v>585</v>
      </c>
      <c r="B20" s="79">
        <v>32010101</v>
      </c>
      <c r="C20" s="74" t="s">
        <v>586</v>
      </c>
      <c r="D20" s="96"/>
      <c r="E20" s="96"/>
      <c r="F20" s="98">
        <v>6000000</v>
      </c>
    </row>
    <row r="21" spans="1:6">
      <c r="A21" s="75" t="s">
        <v>587</v>
      </c>
      <c r="B21" s="79">
        <v>32010101</v>
      </c>
      <c r="C21" s="74" t="s">
        <v>588</v>
      </c>
      <c r="D21" s="96"/>
      <c r="E21" s="96"/>
      <c r="F21" s="98">
        <v>6000000</v>
      </c>
    </row>
    <row r="22" spans="1:6">
      <c r="A22" s="75" t="s">
        <v>589</v>
      </c>
      <c r="B22" s="79">
        <v>32010101</v>
      </c>
      <c r="C22" s="74" t="s">
        <v>590</v>
      </c>
      <c r="D22" s="96"/>
      <c r="E22" s="96"/>
      <c r="F22" s="98">
        <v>6000000</v>
      </c>
    </row>
    <row r="23" spans="1:6">
      <c r="A23" s="75" t="s">
        <v>591</v>
      </c>
      <c r="B23" s="79">
        <v>32010101</v>
      </c>
      <c r="C23" s="79" t="s">
        <v>592</v>
      </c>
      <c r="D23" s="96"/>
      <c r="E23" s="96"/>
      <c r="F23" s="98">
        <v>6000000</v>
      </c>
    </row>
    <row r="24" spans="1:6">
      <c r="A24" s="75" t="s">
        <v>593</v>
      </c>
      <c r="B24" s="79">
        <v>32010101</v>
      </c>
      <c r="C24" s="74" t="s">
        <v>594</v>
      </c>
      <c r="D24" s="96"/>
      <c r="E24" s="96"/>
      <c r="F24" s="98">
        <v>6000000</v>
      </c>
    </row>
    <row r="25" spans="1:6">
      <c r="A25" s="75" t="s">
        <v>595</v>
      </c>
      <c r="B25" s="79">
        <v>32010101</v>
      </c>
      <c r="C25" s="74" t="s">
        <v>596</v>
      </c>
      <c r="D25" s="96"/>
      <c r="E25" s="96"/>
      <c r="F25" s="98">
        <v>6000000</v>
      </c>
    </row>
    <row r="26" spans="1:6">
      <c r="A26" s="75" t="s">
        <v>597</v>
      </c>
      <c r="B26" s="79">
        <v>32010101</v>
      </c>
      <c r="C26" s="74" t="s">
        <v>598</v>
      </c>
      <c r="D26" s="96"/>
      <c r="E26" s="96"/>
      <c r="F26" s="98">
        <v>6000000</v>
      </c>
    </row>
    <row r="27" spans="1:6">
      <c r="A27" s="75" t="s">
        <v>599</v>
      </c>
      <c r="B27" s="79">
        <v>32010101</v>
      </c>
      <c r="C27" s="74" t="s">
        <v>600</v>
      </c>
      <c r="D27" s="96"/>
      <c r="E27" s="96"/>
      <c r="F27" s="98">
        <v>5000000</v>
      </c>
    </row>
    <row r="28" spans="1:6">
      <c r="A28" s="75" t="s">
        <v>601</v>
      </c>
      <c r="B28" s="79">
        <v>32010101</v>
      </c>
      <c r="C28" s="74" t="s">
        <v>602</v>
      </c>
      <c r="D28" s="96"/>
      <c r="E28" s="96"/>
      <c r="F28" s="98">
        <v>35000000</v>
      </c>
    </row>
    <row r="29" spans="1:6" ht="30">
      <c r="A29" s="71" t="s">
        <v>603</v>
      </c>
      <c r="B29" s="79">
        <v>32010101</v>
      </c>
      <c r="C29" s="10" t="s">
        <v>983</v>
      </c>
      <c r="D29" s="96"/>
      <c r="E29" s="96"/>
      <c r="F29" s="98">
        <v>85000000</v>
      </c>
    </row>
    <row r="30" spans="1:6">
      <c r="A30" s="71" t="s">
        <v>605</v>
      </c>
      <c r="B30" s="79">
        <v>32010101</v>
      </c>
      <c r="C30" s="74" t="s">
        <v>604</v>
      </c>
      <c r="D30" s="96"/>
      <c r="E30" s="96"/>
      <c r="F30" s="98">
        <v>10000000</v>
      </c>
    </row>
    <row r="31" spans="1:6">
      <c r="A31" s="71" t="s">
        <v>607</v>
      </c>
      <c r="B31" s="79">
        <v>32010101</v>
      </c>
      <c r="C31" s="74" t="s">
        <v>606</v>
      </c>
      <c r="D31" s="96"/>
      <c r="E31" s="96"/>
      <c r="F31" s="98">
        <v>10000000</v>
      </c>
    </row>
    <row r="32" spans="1:6">
      <c r="A32" s="109">
        <v>13250000000023</v>
      </c>
      <c r="B32" s="79">
        <v>32010101</v>
      </c>
      <c r="C32" s="110" t="s">
        <v>964</v>
      </c>
      <c r="D32" s="107"/>
      <c r="E32" s="107"/>
      <c r="F32" s="108">
        <v>39418122</v>
      </c>
    </row>
    <row r="33" spans="1:6">
      <c r="A33" s="109">
        <v>13250000000024</v>
      </c>
      <c r="B33" s="79">
        <v>32010101</v>
      </c>
      <c r="C33" s="2" t="s">
        <v>965</v>
      </c>
      <c r="D33" s="107"/>
      <c r="E33" s="107"/>
      <c r="F33" s="108">
        <v>10000000</v>
      </c>
    </row>
    <row r="34" spans="1:6">
      <c r="A34" s="71" t="s">
        <v>616</v>
      </c>
      <c r="B34" s="79">
        <v>32010101</v>
      </c>
      <c r="C34" s="99" t="s">
        <v>608</v>
      </c>
      <c r="D34" s="99"/>
      <c r="E34" s="99"/>
      <c r="F34" s="111">
        <v>40000000</v>
      </c>
    </row>
    <row r="35" spans="1:6">
      <c r="A35" s="71" t="s">
        <v>618</v>
      </c>
      <c r="B35" s="79">
        <v>32010101</v>
      </c>
      <c r="C35" s="99" t="s">
        <v>609</v>
      </c>
      <c r="D35" s="99"/>
      <c r="E35" s="99"/>
      <c r="F35" s="100">
        <v>10000000</v>
      </c>
    </row>
    <row r="36" spans="1:6">
      <c r="A36" s="109">
        <v>13250000000027</v>
      </c>
      <c r="B36" s="79">
        <v>32010101</v>
      </c>
      <c r="C36" s="2" t="s">
        <v>966</v>
      </c>
      <c r="D36" s="99"/>
      <c r="E36" s="99"/>
      <c r="F36" s="111">
        <v>5000000</v>
      </c>
    </row>
    <row r="37" spans="1:6">
      <c r="A37" s="113">
        <v>13250000000028</v>
      </c>
      <c r="B37" s="79">
        <v>32010101</v>
      </c>
      <c r="C37" s="2" t="s">
        <v>967</v>
      </c>
      <c r="F37" s="112">
        <v>2000000</v>
      </c>
    </row>
    <row r="38" spans="1:6" s="1" customFormat="1">
      <c r="A38" s="7"/>
      <c r="B38" s="6">
        <v>32010200</v>
      </c>
      <c r="C38" s="7" t="s">
        <v>610</v>
      </c>
      <c r="D38" s="15">
        <f>SUM(D39:D48)</f>
        <v>0</v>
      </c>
      <c r="E38" s="15">
        <f>SUM(E39:E48)</f>
        <v>0</v>
      </c>
      <c r="F38" s="15">
        <f>SUM(F39:F48)</f>
        <v>0</v>
      </c>
    </row>
    <row r="39" spans="1:6" hidden="1">
      <c r="A39" s="10"/>
      <c r="B39" s="9"/>
      <c r="C39" s="10"/>
      <c r="D39" s="16"/>
      <c r="E39" s="16"/>
      <c r="F39" s="16"/>
    </row>
    <row r="40" spans="1:6" hidden="1">
      <c r="A40" s="17"/>
      <c r="B40" s="18"/>
      <c r="C40" s="17"/>
      <c r="D40" s="16"/>
      <c r="E40" s="16"/>
      <c r="F40" s="16"/>
    </row>
    <row r="41" spans="1:6" hidden="1">
      <c r="A41" s="17"/>
      <c r="B41" s="18"/>
      <c r="C41" s="17"/>
      <c r="D41" s="16"/>
      <c r="E41" s="16"/>
      <c r="F41" s="16"/>
    </row>
    <row r="42" spans="1:6" hidden="1">
      <c r="A42" s="17"/>
      <c r="B42" s="18"/>
      <c r="C42" s="17"/>
      <c r="D42" s="16"/>
      <c r="E42" s="16"/>
      <c r="F42" s="16"/>
    </row>
    <row r="43" spans="1:6" hidden="1">
      <c r="A43" s="17"/>
      <c r="B43" s="18"/>
      <c r="C43" s="17"/>
      <c r="D43" s="16"/>
      <c r="E43" s="16"/>
      <c r="F43" s="16"/>
    </row>
    <row r="44" spans="1:6" hidden="1">
      <c r="A44" s="17"/>
      <c r="B44" s="18"/>
      <c r="C44" s="17"/>
      <c r="D44" s="16"/>
      <c r="E44" s="16"/>
      <c r="F44" s="16"/>
    </row>
    <row r="45" spans="1:6" hidden="1">
      <c r="A45" s="17"/>
      <c r="B45" s="18"/>
      <c r="C45" s="17"/>
      <c r="D45" s="16"/>
      <c r="E45" s="16"/>
      <c r="F45" s="16"/>
    </row>
    <row r="46" spans="1:6" hidden="1">
      <c r="A46" s="17"/>
      <c r="B46" s="18"/>
      <c r="C46" s="17"/>
      <c r="D46" s="16"/>
      <c r="E46" s="16"/>
      <c r="F46" s="16"/>
    </row>
    <row r="47" spans="1:6" hidden="1">
      <c r="A47" s="17"/>
      <c r="B47" s="18"/>
      <c r="C47" s="17"/>
      <c r="D47" s="16"/>
      <c r="E47" s="16"/>
      <c r="F47" s="16"/>
    </row>
    <row r="48" spans="1:6" hidden="1">
      <c r="A48" s="17"/>
      <c r="B48" s="18"/>
      <c r="C48" s="17"/>
      <c r="D48" s="16"/>
      <c r="E48" s="16"/>
      <c r="F48" s="16"/>
    </row>
    <row r="49" spans="1:6" s="1" customFormat="1">
      <c r="A49" s="7"/>
      <c r="B49" s="6">
        <v>320103</v>
      </c>
      <c r="C49" s="7" t="s">
        <v>612</v>
      </c>
      <c r="D49" s="15">
        <f>SUM(D50:D54)</f>
        <v>0</v>
      </c>
      <c r="E49" s="15">
        <f>SUM(E50:E54)</f>
        <v>0</v>
      </c>
      <c r="F49" s="15">
        <f>SUM(F50:F54)</f>
        <v>0</v>
      </c>
    </row>
    <row r="50" spans="1:6" hidden="1">
      <c r="A50" s="10"/>
      <c r="B50" s="9">
        <v>32010301</v>
      </c>
      <c r="C50" s="10" t="s">
        <v>613</v>
      </c>
      <c r="D50" s="16"/>
      <c r="E50" s="16"/>
      <c r="F50" s="16"/>
    </row>
    <row r="51" spans="1:6" hidden="1">
      <c r="A51" s="10"/>
      <c r="B51" s="9"/>
      <c r="C51" s="10"/>
      <c r="D51" s="16"/>
      <c r="E51" s="16"/>
      <c r="F51" s="16"/>
    </row>
    <row r="52" spans="1:6" hidden="1">
      <c r="A52" s="10"/>
      <c r="B52" s="9"/>
      <c r="C52" s="10"/>
      <c r="D52" s="16"/>
      <c r="E52" s="16"/>
      <c r="F52" s="16"/>
    </row>
    <row r="53" spans="1:6" hidden="1">
      <c r="A53" s="10"/>
      <c r="B53" s="9"/>
      <c r="C53" s="10"/>
      <c r="D53" s="16"/>
      <c r="E53" s="16"/>
      <c r="F53" s="16"/>
    </row>
    <row r="54" spans="1:6" hidden="1">
      <c r="A54" s="10"/>
      <c r="B54" s="9"/>
      <c r="C54" s="10"/>
      <c r="D54" s="16"/>
      <c r="E54" s="16"/>
      <c r="F54" s="16"/>
    </row>
    <row r="55" spans="1:6" s="1" customFormat="1">
      <c r="A55" s="7"/>
      <c r="B55" s="6">
        <v>32010400</v>
      </c>
      <c r="C55" s="7" t="s">
        <v>614</v>
      </c>
      <c r="D55" s="15">
        <f>SUM(D56:D66)</f>
        <v>362911926</v>
      </c>
      <c r="E55" s="15">
        <f>SUM(E56:E66)</f>
        <v>120000000</v>
      </c>
      <c r="F55" s="15">
        <f>SUM(F56:F66)</f>
        <v>220445000</v>
      </c>
    </row>
    <row r="56" spans="1:6" ht="45">
      <c r="A56" s="71"/>
      <c r="B56" s="9">
        <v>32010405</v>
      </c>
      <c r="C56" s="10" t="s">
        <v>969</v>
      </c>
      <c r="D56" s="16">
        <v>358911926</v>
      </c>
      <c r="E56" s="16">
        <v>120000000</v>
      </c>
      <c r="F56" s="26">
        <v>0</v>
      </c>
    </row>
    <row r="57" spans="1:6" hidden="1">
      <c r="A57" s="71"/>
      <c r="B57" s="9"/>
      <c r="C57" s="10" t="s">
        <v>971</v>
      </c>
      <c r="D57" s="16"/>
      <c r="E57" s="16"/>
      <c r="F57" s="16"/>
    </row>
    <row r="58" spans="1:6">
      <c r="A58" s="71" t="s">
        <v>624</v>
      </c>
      <c r="B58" s="9">
        <v>32010405</v>
      </c>
      <c r="C58" s="10" t="s">
        <v>972</v>
      </c>
      <c r="D58" s="16"/>
      <c r="E58" s="16"/>
      <c r="F58" s="16">
        <v>18445000</v>
      </c>
    </row>
    <row r="59" spans="1:6">
      <c r="A59" s="71" t="s">
        <v>626</v>
      </c>
      <c r="B59" s="9">
        <v>32010405</v>
      </c>
      <c r="C59" s="10" t="s">
        <v>974</v>
      </c>
      <c r="D59" s="16"/>
      <c r="E59" s="16"/>
      <c r="F59" s="16">
        <v>18000000</v>
      </c>
    </row>
    <row r="60" spans="1:6">
      <c r="A60" s="71" t="s">
        <v>635</v>
      </c>
      <c r="B60" s="9">
        <v>32010405</v>
      </c>
      <c r="C60" s="10" t="s">
        <v>975</v>
      </c>
      <c r="D60" s="16"/>
      <c r="E60" s="16"/>
      <c r="F60" s="16">
        <v>18000000</v>
      </c>
    </row>
    <row r="61" spans="1:6">
      <c r="A61" s="71" t="s">
        <v>637</v>
      </c>
      <c r="B61" s="9">
        <v>32010405</v>
      </c>
      <c r="C61" s="10" t="s">
        <v>976</v>
      </c>
      <c r="D61" s="16"/>
      <c r="E61" s="16"/>
      <c r="F61" s="16">
        <v>16000000</v>
      </c>
    </row>
    <row r="62" spans="1:6">
      <c r="A62" s="71" t="s">
        <v>639</v>
      </c>
      <c r="B62" s="9">
        <v>32010405</v>
      </c>
      <c r="C62" s="10" t="s">
        <v>973</v>
      </c>
      <c r="D62" s="16"/>
      <c r="E62" s="16"/>
      <c r="F62" s="16">
        <v>30000000</v>
      </c>
    </row>
    <row r="63" spans="1:6">
      <c r="A63" s="117">
        <v>13250000000034</v>
      </c>
      <c r="B63" s="9">
        <v>32010405</v>
      </c>
      <c r="C63" s="10" t="s">
        <v>984</v>
      </c>
      <c r="D63" s="16"/>
      <c r="E63" s="16"/>
      <c r="F63" s="16">
        <v>100000000</v>
      </c>
    </row>
    <row r="64" spans="1:6" ht="30">
      <c r="A64" s="71" t="s">
        <v>642</v>
      </c>
      <c r="B64" s="9">
        <v>32010407</v>
      </c>
      <c r="C64" s="10" t="s">
        <v>970</v>
      </c>
      <c r="D64" s="16">
        <v>4000000</v>
      </c>
      <c r="E64" s="16"/>
      <c r="F64" s="26">
        <v>20000000</v>
      </c>
    </row>
    <row r="65" spans="1:6" hidden="1">
      <c r="A65" s="71"/>
      <c r="B65" s="9">
        <v>32010408</v>
      </c>
      <c r="C65" s="10" t="s">
        <v>620</v>
      </c>
      <c r="D65" s="16"/>
      <c r="E65" s="16"/>
      <c r="F65" s="16"/>
    </row>
    <row r="66" spans="1:6" hidden="1">
      <c r="A66" s="10"/>
      <c r="B66" s="9"/>
      <c r="C66" s="10"/>
      <c r="D66" s="16"/>
      <c r="E66" s="16"/>
      <c r="F66" s="16"/>
    </row>
    <row r="67" spans="1:6" s="1" customFormat="1">
      <c r="A67" s="7"/>
      <c r="B67" s="6">
        <v>320105</v>
      </c>
      <c r="C67" s="7" t="s">
        <v>621</v>
      </c>
      <c r="D67" s="15">
        <f>SUM(D68:D75)</f>
        <v>0</v>
      </c>
      <c r="E67" s="15">
        <f>SUM(E68:E75)</f>
        <v>0</v>
      </c>
      <c r="F67" s="15">
        <f>SUM(F68:F75)</f>
        <v>5000000</v>
      </c>
    </row>
    <row r="68" spans="1:6">
      <c r="A68" s="71" t="s">
        <v>644</v>
      </c>
      <c r="B68" s="9">
        <v>32010501</v>
      </c>
      <c r="C68" s="10" t="s">
        <v>622</v>
      </c>
      <c r="D68" s="16"/>
      <c r="E68" s="16"/>
      <c r="F68" s="16">
        <v>5000000</v>
      </c>
    </row>
    <row r="69" spans="1:6" hidden="1">
      <c r="A69" s="10"/>
      <c r="B69" s="9"/>
      <c r="C69" s="10"/>
      <c r="D69" s="16"/>
      <c r="E69" s="16"/>
      <c r="F69" s="16"/>
    </row>
    <row r="70" spans="1:6" hidden="1">
      <c r="A70" s="10"/>
      <c r="B70" s="9"/>
      <c r="C70" s="10"/>
      <c r="D70" s="16"/>
      <c r="E70" s="16"/>
      <c r="F70" s="16"/>
    </row>
    <row r="71" spans="1:6" hidden="1">
      <c r="A71" s="10"/>
      <c r="B71" s="9"/>
      <c r="C71" s="10"/>
      <c r="D71" s="16"/>
      <c r="E71" s="16"/>
      <c r="F71" s="16"/>
    </row>
    <row r="72" spans="1:6" hidden="1">
      <c r="A72" s="10"/>
      <c r="B72" s="9"/>
      <c r="C72" s="10"/>
      <c r="D72" s="16"/>
      <c r="E72" s="16"/>
      <c r="F72" s="16"/>
    </row>
    <row r="73" spans="1:6" hidden="1">
      <c r="A73" s="17"/>
      <c r="B73" s="18"/>
      <c r="C73" s="17"/>
      <c r="D73" s="16"/>
      <c r="E73" s="16"/>
      <c r="F73" s="16"/>
    </row>
    <row r="74" spans="1:6" hidden="1">
      <c r="A74" s="17"/>
      <c r="B74" s="18"/>
      <c r="C74" s="17"/>
      <c r="D74" s="16"/>
      <c r="E74" s="16"/>
      <c r="F74" s="16"/>
    </row>
    <row r="75" spans="1:6" hidden="1">
      <c r="A75" s="17"/>
      <c r="B75" s="18"/>
      <c r="C75" s="17"/>
      <c r="D75" s="16"/>
      <c r="E75" s="16"/>
      <c r="F75" s="16"/>
    </row>
    <row r="76" spans="1:6" s="1" customFormat="1">
      <c r="A76" s="7"/>
      <c r="B76" s="6">
        <v>320106</v>
      </c>
      <c r="C76" s="7" t="s">
        <v>623</v>
      </c>
      <c r="D76" s="15">
        <f>SUM(D77:D82)</f>
        <v>4000000</v>
      </c>
      <c r="E76" s="15">
        <f>SUM(E77:E82)</f>
        <v>0</v>
      </c>
      <c r="F76" s="15">
        <f>SUM(F77:F82)</f>
        <v>11000000</v>
      </c>
    </row>
    <row r="77" spans="1:6">
      <c r="A77" s="71" t="s">
        <v>646</v>
      </c>
      <c r="B77" s="9">
        <v>32010601</v>
      </c>
      <c r="C77" s="10" t="s">
        <v>625</v>
      </c>
      <c r="D77" s="16">
        <v>4000000</v>
      </c>
      <c r="E77" s="16"/>
      <c r="F77" s="16">
        <v>6000000</v>
      </c>
    </row>
    <row r="78" spans="1:6">
      <c r="A78" s="71" t="s">
        <v>648</v>
      </c>
      <c r="B78" s="9">
        <v>32010602</v>
      </c>
      <c r="C78" s="10" t="s">
        <v>627</v>
      </c>
      <c r="D78" s="16"/>
      <c r="E78" s="16"/>
      <c r="F78" s="16">
        <v>5000000</v>
      </c>
    </row>
    <row r="79" spans="1:6" hidden="1">
      <c r="A79" s="10"/>
      <c r="B79" s="9"/>
      <c r="C79" s="10"/>
      <c r="D79" s="16"/>
      <c r="E79" s="16"/>
      <c r="F79" s="16"/>
    </row>
    <row r="80" spans="1:6" hidden="1">
      <c r="A80" s="10"/>
      <c r="B80" s="9"/>
      <c r="C80" s="10"/>
      <c r="D80" s="16"/>
      <c r="E80" s="16"/>
      <c r="F80" s="16"/>
    </row>
    <row r="81" spans="1:6" hidden="1">
      <c r="A81" s="10"/>
      <c r="B81" s="9"/>
      <c r="C81" s="10"/>
      <c r="D81" s="16"/>
      <c r="E81" s="16"/>
      <c r="F81" s="16"/>
    </row>
    <row r="82" spans="1:6" hidden="1">
      <c r="A82" s="10"/>
      <c r="B82" s="9"/>
      <c r="C82" s="10"/>
      <c r="D82" s="16"/>
      <c r="E82" s="16"/>
      <c r="F82" s="16"/>
    </row>
    <row r="83" spans="1:6" s="1" customFormat="1">
      <c r="A83" s="7"/>
      <c r="B83" s="6">
        <v>320109</v>
      </c>
      <c r="C83" s="7" t="s">
        <v>628</v>
      </c>
      <c r="D83" s="15">
        <f>SUM(D84:D94)</f>
        <v>0</v>
      </c>
      <c r="E83" s="15">
        <f>SUM(E84:E94)</f>
        <v>0</v>
      </c>
      <c r="F83" s="15">
        <f>SUM(F84:F94)</f>
        <v>0</v>
      </c>
    </row>
    <row r="84" spans="1:6" hidden="1">
      <c r="A84" s="10"/>
      <c r="B84" s="9">
        <v>32010903</v>
      </c>
      <c r="C84" s="10" t="s">
        <v>629</v>
      </c>
      <c r="D84" s="16"/>
      <c r="E84" s="16"/>
      <c r="F84" s="16"/>
    </row>
    <row r="85" spans="1:6" hidden="1">
      <c r="A85" s="10"/>
      <c r="B85" s="9"/>
      <c r="C85" s="10"/>
      <c r="D85" s="16"/>
      <c r="E85" s="16"/>
      <c r="F85" s="16"/>
    </row>
    <row r="86" spans="1:6" hidden="1">
      <c r="A86" s="10"/>
      <c r="B86" s="9">
        <v>32010904</v>
      </c>
      <c r="C86" s="10" t="s">
        <v>630</v>
      </c>
      <c r="D86" s="16"/>
      <c r="E86" s="16"/>
      <c r="F86" s="16"/>
    </row>
    <row r="87" spans="1:6" hidden="1">
      <c r="A87" s="10"/>
      <c r="B87" s="9"/>
      <c r="C87" s="10"/>
      <c r="D87" s="16"/>
      <c r="E87" s="16"/>
      <c r="F87" s="16"/>
    </row>
    <row r="88" spans="1:6" hidden="1">
      <c r="A88" s="10"/>
      <c r="B88" s="9">
        <v>32010935</v>
      </c>
      <c r="C88" s="10" t="s">
        <v>631</v>
      </c>
      <c r="D88" s="16"/>
      <c r="E88" s="16"/>
      <c r="F88" s="16"/>
    </row>
    <row r="89" spans="1:6" hidden="1">
      <c r="A89" s="10"/>
      <c r="B89" s="9"/>
      <c r="C89" s="10"/>
      <c r="D89" s="16"/>
      <c r="E89" s="16"/>
      <c r="F89" s="16"/>
    </row>
    <row r="90" spans="1:6" hidden="1">
      <c r="A90" s="10"/>
      <c r="B90" s="9"/>
      <c r="C90" s="10"/>
      <c r="D90" s="16"/>
      <c r="E90" s="16"/>
      <c r="F90" s="16"/>
    </row>
    <row r="91" spans="1:6" hidden="1">
      <c r="A91" s="10"/>
      <c r="B91" s="9"/>
      <c r="C91" s="10"/>
      <c r="D91" s="16"/>
      <c r="E91" s="16"/>
      <c r="F91" s="16"/>
    </row>
    <row r="92" spans="1:6" hidden="1">
      <c r="A92" s="10"/>
      <c r="B92" s="9">
        <v>32010936</v>
      </c>
      <c r="C92" s="10" t="s">
        <v>632</v>
      </c>
      <c r="D92" s="16"/>
      <c r="E92" s="16"/>
      <c r="F92" s="16"/>
    </row>
    <row r="93" spans="1:6" hidden="1">
      <c r="A93" s="10"/>
      <c r="B93" s="9"/>
      <c r="C93" s="10"/>
      <c r="D93" s="16"/>
      <c r="E93" s="16"/>
      <c r="F93" s="16"/>
    </row>
    <row r="94" spans="1:6" hidden="1">
      <c r="A94" s="10"/>
      <c r="B94" s="9"/>
      <c r="C94" s="10"/>
      <c r="D94" s="16"/>
      <c r="E94" s="16"/>
      <c r="F94" s="16"/>
    </row>
    <row r="95" spans="1:6" s="1" customFormat="1">
      <c r="A95" s="7"/>
      <c r="B95" s="6">
        <v>320201</v>
      </c>
      <c r="C95" s="7" t="s">
        <v>633</v>
      </c>
      <c r="D95" s="15">
        <f>SUM(D96:D109)</f>
        <v>170000000</v>
      </c>
      <c r="E95" s="15">
        <f>SUM(E96:E109)</f>
        <v>121000000</v>
      </c>
      <c r="F95" s="15">
        <f>SUM(F96:F109)</f>
        <v>160000000</v>
      </c>
    </row>
    <row r="96" spans="1:6">
      <c r="A96" s="10"/>
      <c r="B96" s="9">
        <v>32020101</v>
      </c>
      <c r="C96" s="10" t="s">
        <v>634</v>
      </c>
      <c r="D96" s="16">
        <v>170000000</v>
      </c>
      <c r="E96" s="16">
        <v>121000000</v>
      </c>
      <c r="F96" s="16"/>
    </row>
    <row r="97" spans="1:6">
      <c r="A97" s="71" t="s">
        <v>649</v>
      </c>
      <c r="B97" s="9">
        <v>32020101</v>
      </c>
      <c r="C97" s="10" t="s">
        <v>636</v>
      </c>
      <c r="D97" s="16"/>
      <c r="E97" s="16"/>
      <c r="F97" s="26">
        <v>10000000</v>
      </c>
    </row>
    <row r="98" spans="1:6">
      <c r="A98" s="71" t="s">
        <v>977</v>
      </c>
      <c r="B98" s="9">
        <v>32020101</v>
      </c>
      <c r="C98" s="10" t="s">
        <v>638</v>
      </c>
      <c r="D98" s="16"/>
      <c r="E98" s="16"/>
      <c r="F98" s="26">
        <v>10000000</v>
      </c>
    </row>
    <row r="99" spans="1:6">
      <c r="A99" s="71" t="s">
        <v>985</v>
      </c>
      <c r="B99" s="9">
        <v>32020101</v>
      </c>
      <c r="C99" s="10" t="s">
        <v>640</v>
      </c>
      <c r="D99" s="16"/>
      <c r="E99" s="16"/>
      <c r="F99" s="26">
        <v>10000000</v>
      </c>
    </row>
    <row r="100" spans="1:6">
      <c r="A100" s="109">
        <v>13250000000042</v>
      </c>
      <c r="B100" s="9">
        <v>32020101</v>
      </c>
      <c r="C100" s="10" t="s">
        <v>641</v>
      </c>
      <c r="D100" s="16"/>
      <c r="E100" s="16"/>
      <c r="F100" s="26">
        <v>10000000</v>
      </c>
    </row>
    <row r="101" spans="1:6">
      <c r="A101" s="71" t="s">
        <v>978</v>
      </c>
      <c r="B101" s="9">
        <v>32020101</v>
      </c>
      <c r="C101" s="10" t="s">
        <v>643</v>
      </c>
      <c r="D101" s="16"/>
      <c r="E101" s="16"/>
      <c r="F101" s="26">
        <v>5000000</v>
      </c>
    </row>
    <row r="102" spans="1:6">
      <c r="A102" s="71" t="s">
        <v>979</v>
      </c>
      <c r="B102" s="9">
        <v>32020101</v>
      </c>
      <c r="C102" s="10" t="s">
        <v>645</v>
      </c>
      <c r="D102" s="16"/>
      <c r="E102" s="16"/>
      <c r="F102" s="26">
        <v>5000000</v>
      </c>
    </row>
    <row r="103" spans="1:6">
      <c r="A103" s="71" t="s">
        <v>980</v>
      </c>
      <c r="B103" s="9">
        <v>32020101</v>
      </c>
      <c r="C103" s="10" t="s">
        <v>647</v>
      </c>
      <c r="D103" s="16"/>
      <c r="E103" s="16"/>
      <c r="F103" s="26">
        <v>10000000</v>
      </c>
    </row>
    <row r="104" spans="1:6" ht="30">
      <c r="A104" s="71" t="s">
        <v>981</v>
      </c>
      <c r="B104" s="9">
        <v>32020101</v>
      </c>
      <c r="C104" s="10" t="s">
        <v>968</v>
      </c>
      <c r="D104" s="16"/>
      <c r="E104" s="16"/>
      <c r="F104" s="26">
        <v>100000000</v>
      </c>
    </row>
    <row r="105" spans="1:6" hidden="1">
      <c r="A105" s="71"/>
      <c r="B105" s="9"/>
      <c r="C105" s="10"/>
      <c r="D105" s="16"/>
      <c r="E105" s="16"/>
      <c r="F105" s="26"/>
    </row>
    <row r="106" spans="1:6" hidden="1">
      <c r="A106" s="10"/>
      <c r="B106" s="9"/>
      <c r="C106" s="10" t="s">
        <v>650</v>
      </c>
      <c r="D106" s="16"/>
      <c r="E106" s="16"/>
      <c r="F106" s="16"/>
    </row>
    <row r="107" spans="1:6" hidden="1">
      <c r="A107" s="10"/>
      <c r="B107" s="9"/>
      <c r="C107" s="10"/>
      <c r="D107" s="16"/>
      <c r="E107" s="16"/>
      <c r="F107" s="16"/>
    </row>
    <row r="108" spans="1:6" hidden="1">
      <c r="A108" s="71"/>
      <c r="B108" s="9">
        <v>32020104</v>
      </c>
      <c r="C108" s="10" t="s">
        <v>651</v>
      </c>
      <c r="D108" s="16"/>
      <c r="E108" s="16"/>
      <c r="F108" s="16"/>
    </row>
    <row r="109" spans="1:6" hidden="1">
      <c r="A109" s="10"/>
      <c r="B109" s="9"/>
      <c r="C109" s="10"/>
      <c r="D109" s="16"/>
      <c r="E109" s="16"/>
      <c r="F109" s="16"/>
    </row>
    <row r="110" spans="1:6" s="1" customFormat="1">
      <c r="A110" s="7"/>
      <c r="B110" s="6">
        <v>320301</v>
      </c>
      <c r="C110" s="7" t="s">
        <v>652</v>
      </c>
      <c r="D110" s="15">
        <f>SUM(D111:D115)</f>
        <v>0</v>
      </c>
      <c r="E110" s="15">
        <f>SUM(E111:E115)</f>
        <v>0</v>
      </c>
      <c r="F110" s="15">
        <f>SUM(F111:F115)</f>
        <v>0</v>
      </c>
    </row>
    <row r="111" spans="1:6" hidden="1">
      <c r="A111" s="71"/>
      <c r="B111" s="9">
        <v>32030101</v>
      </c>
      <c r="C111" s="10" t="s">
        <v>653</v>
      </c>
      <c r="D111" s="16"/>
      <c r="E111" s="16"/>
      <c r="F111" s="16"/>
    </row>
    <row r="112" spans="1:6" hidden="1">
      <c r="A112" s="71"/>
      <c r="B112" s="9">
        <v>32030109</v>
      </c>
      <c r="C112" s="10" t="s">
        <v>654</v>
      </c>
      <c r="D112" s="16"/>
      <c r="E112" s="16"/>
      <c r="F112" s="16"/>
    </row>
    <row r="113" spans="1:6" hidden="1">
      <c r="A113" s="71"/>
      <c r="B113" s="9">
        <v>32030110</v>
      </c>
      <c r="C113" s="10" t="s">
        <v>655</v>
      </c>
      <c r="D113" s="16"/>
      <c r="E113" s="16"/>
      <c r="F113" s="16"/>
    </row>
    <row r="114" spans="1:6" hidden="1">
      <c r="A114" s="17"/>
      <c r="B114" s="18"/>
      <c r="C114" s="17"/>
      <c r="D114" s="16"/>
      <c r="E114" s="16"/>
      <c r="F114" s="16"/>
    </row>
    <row r="115" spans="1:6" hidden="1">
      <c r="A115" s="17"/>
      <c r="B115" s="18"/>
      <c r="C115" s="17"/>
      <c r="D115" s="16"/>
      <c r="E115" s="16"/>
      <c r="F115" s="16"/>
    </row>
    <row r="116" spans="1:6" s="1" customFormat="1">
      <c r="A116" s="7"/>
      <c r="B116" s="6">
        <v>32011000</v>
      </c>
      <c r="C116" s="7" t="s">
        <v>656</v>
      </c>
      <c r="D116" s="15">
        <f>SUM(D117:D118)</f>
        <v>0</v>
      </c>
      <c r="E116" s="15">
        <f>SUM(E117:E118)</f>
        <v>0</v>
      </c>
      <c r="F116" s="15">
        <f>SUM(F117:F118)</f>
        <v>160000000</v>
      </c>
    </row>
    <row r="117" spans="1:6">
      <c r="A117" s="71" t="s">
        <v>982</v>
      </c>
      <c r="B117" s="17"/>
      <c r="C117" s="74" t="s">
        <v>657</v>
      </c>
      <c r="D117" s="16">
        <v>0</v>
      </c>
      <c r="E117" s="16">
        <v>0</v>
      </c>
      <c r="F117" s="16">
        <v>10000000</v>
      </c>
    </row>
    <row r="118" spans="1:6">
      <c r="A118" s="71" t="s">
        <v>986</v>
      </c>
      <c r="B118" s="17"/>
      <c r="C118" s="74" t="s">
        <v>658</v>
      </c>
      <c r="D118" s="16">
        <v>0</v>
      </c>
      <c r="E118" s="16">
        <v>0</v>
      </c>
      <c r="F118" s="16">
        <v>150000000</v>
      </c>
    </row>
    <row r="119" spans="1:6" hidden="1"/>
    <row r="120" spans="1:6" hidden="1"/>
    <row r="121" spans="1:6" hidden="1"/>
    <row r="122" spans="1:6" hidden="1"/>
    <row r="123" spans="1:6" hidden="1"/>
    <row r="124" spans="1:6" hidden="1"/>
    <row r="125" spans="1:6" hidden="1"/>
    <row r="126" spans="1:6" hidden="1"/>
    <row r="127" spans="1:6" hidden="1"/>
    <row r="128" spans="1:6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78" orientation="landscape" r:id="rId1"/>
  <headerFooter>
    <oddFooter>Page &amp;P of &amp;N</oddFooter>
  </headerFooter>
  <rowBreaks count="1" manualBreakCount="1">
    <brk id="37" max="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659</v>
      </c>
      <c r="B3" s="135"/>
      <c r="C3" s="135"/>
      <c r="D3" s="135"/>
      <c r="E3" s="135"/>
    </row>
    <row r="4" spans="1:5">
      <c r="A4" s="134" t="s">
        <v>660</v>
      </c>
      <c r="B4" s="134"/>
      <c r="C4" s="134"/>
      <c r="D4" s="134"/>
      <c r="E4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77628460</v>
      </c>
      <c r="D7" s="8">
        <f>D8+D13+D20</f>
        <v>64996404.399999999</v>
      </c>
      <c r="E7" s="8">
        <f>E8+E13+E20</f>
        <v>68634788.209999993</v>
      </c>
    </row>
    <row r="8" spans="1:5" s="1" customFormat="1">
      <c r="A8" s="13">
        <v>2101</v>
      </c>
      <c r="B8" s="13" t="s">
        <v>437</v>
      </c>
      <c r="C8" s="8">
        <f>C9</f>
        <v>77628460</v>
      </c>
      <c r="D8" s="8">
        <f>D9</f>
        <v>64996404.399999999</v>
      </c>
      <c r="E8" s="8">
        <f>E9</f>
        <v>68634788.209999993</v>
      </c>
    </row>
    <row r="9" spans="1:5" s="1" customFormat="1">
      <c r="A9" s="13">
        <v>210101</v>
      </c>
      <c r="B9" s="13" t="s">
        <v>438</v>
      </c>
      <c r="C9" s="8">
        <f>SUM(C10:C12)</f>
        <v>77628460</v>
      </c>
      <c r="D9" s="8">
        <f>SUM(D10:D12)</f>
        <v>64996404.399999999</v>
      </c>
      <c r="E9" s="8">
        <f>SUM(E10:E12)</f>
        <v>68634788.209999993</v>
      </c>
    </row>
    <row r="10" spans="1:5">
      <c r="A10" s="14">
        <v>21010101</v>
      </c>
      <c r="B10" s="12" t="s">
        <v>437</v>
      </c>
      <c r="C10" s="11">
        <v>77628460</v>
      </c>
      <c r="D10" s="11">
        <v>64996404.399999999</v>
      </c>
      <c r="E10" s="11">
        <v>68634788.209999993</v>
      </c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 hidden="1">
      <c r="A12" s="14">
        <v>21010103</v>
      </c>
      <c r="B12" s="12" t="s">
        <v>440</v>
      </c>
      <c r="C12" s="11"/>
      <c r="D12" s="11"/>
      <c r="E12" s="11"/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A7" zoomScale="90" zoomScaleNormal="140" zoomScaleSheetLayoutView="90" workbookViewId="0">
      <selection activeCell="D71" sqref="D71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661</v>
      </c>
      <c r="B4" s="135"/>
      <c r="C4" s="135"/>
      <c r="D4" s="135"/>
      <c r="E4" s="135"/>
    </row>
    <row r="5" spans="1:5">
      <c r="A5" s="134" t="s">
        <v>660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31850000</v>
      </c>
      <c r="D7" s="8">
        <f>D8+D84+D88+D93</f>
        <v>4365000</v>
      </c>
      <c r="E7" s="8">
        <f>E8+E84+E88+E93</f>
        <v>26200000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31850000</v>
      </c>
      <c r="D8" s="8">
        <f>D9+D14+D22+D36+D45+D48+D54+D63+D67+D70</f>
        <v>4365000</v>
      </c>
      <c r="E8" s="8">
        <f>E9+E14+E22+E36+E45+E48+E54+E63+E67+E70</f>
        <v>26200000</v>
      </c>
    </row>
    <row r="9" spans="1:5" s="1" customFormat="1">
      <c r="A9" s="6">
        <v>220201</v>
      </c>
      <c r="B9" s="7" t="s">
        <v>456</v>
      </c>
      <c r="C9" s="8">
        <f>SUM(C10:C13)</f>
        <v>2500000</v>
      </c>
      <c r="D9" s="8">
        <f>SUM(D10:D13)</f>
        <v>70000</v>
      </c>
      <c r="E9" s="8">
        <f>SUM(E10:E13)</f>
        <v>2500000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">
        <v>2500000</v>
      </c>
      <c r="D11" s="11">
        <v>70000</v>
      </c>
      <c r="E11" s="11">
        <v>2500000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13550000</v>
      </c>
      <c r="D22" s="8">
        <f>SUM(D23:D35)</f>
        <v>3200000</v>
      </c>
      <c r="E22" s="8">
        <f>SUM(E23:E35)</f>
        <v>10200000</v>
      </c>
    </row>
    <row r="23" spans="1:5">
      <c r="A23" s="9">
        <v>22020301</v>
      </c>
      <c r="B23" s="10" t="s">
        <v>470</v>
      </c>
      <c r="C23" s="11">
        <v>550000</v>
      </c>
      <c r="D23" s="11"/>
      <c r="E23" s="19">
        <v>200000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>
      <c r="A29" s="9">
        <v>22020307</v>
      </c>
      <c r="B29" s="10" t="s">
        <v>476</v>
      </c>
      <c r="C29" s="11">
        <v>13000000</v>
      </c>
      <c r="D29" s="11">
        <v>3200000</v>
      </c>
      <c r="E29" s="11">
        <v>10000000</v>
      </c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4000000</v>
      </c>
      <c r="D36" s="8">
        <f>SUM(D37:D44)</f>
        <v>1095000</v>
      </c>
      <c r="E36" s="8">
        <f>SUM(E37:E44)</f>
        <v>3000000</v>
      </c>
    </row>
    <row r="37" spans="1:5">
      <c r="A37" s="9">
        <v>22020401</v>
      </c>
      <c r="B37" s="10" t="s">
        <v>484</v>
      </c>
      <c r="C37" s="11">
        <v>3000000</v>
      </c>
      <c r="D37" s="11">
        <v>1095000</v>
      </c>
      <c r="E37" s="11">
        <v>2000000</v>
      </c>
    </row>
    <row r="38" spans="1:5">
      <c r="A38" s="9">
        <v>22020402</v>
      </c>
      <c r="B38" s="10" t="s">
        <v>485</v>
      </c>
      <c r="C38" s="11">
        <v>1000000</v>
      </c>
      <c r="D38" s="11"/>
      <c r="E38" s="11">
        <v>1000000</v>
      </c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0</v>
      </c>
      <c r="D63" s="8">
        <f>SUM(D64:D66)</f>
        <v>0</v>
      </c>
      <c r="E63" s="8">
        <f>SUM(E64:E66)</f>
        <v>0</v>
      </c>
    </row>
    <row r="64" spans="1:5" hidden="1">
      <c r="A64" s="9">
        <v>22020801</v>
      </c>
      <c r="B64" s="10" t="s">
        <v>511</v>
      </c>
      <c r="C64" s="11"/>
      <c r="D64" s="11"/>
      <c r="E64" s="11"/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11800000</v>
      </c>
      <c r="D70" s="8">
        <f>SUM(D71:D83)</f>
        <v>0</v>
      </c>
      <c r="E70" s="8">
        <f>SUM(E71:E83)</f>
        <v>10500000</v>
      </c>
    </row>
    <row r="71" spans="1:5">
      <c r="A71" s="9">
        <v>22021001</v>
      </c>
      <c r="B71" s="10" t="s">
        <v>518</v>
      </c>
      <c r="C71" s="11">
        <v>1500000</v>
      </c>
      <c r="D71" s="11"/>
      <c r="E71" s="11">
        <v>1500000</v>
      </c>
    </row>
    <row r="72" spans="1:5">
      <c r="A72" s="9">
        <v>22021002</v>
      </c>
      <c r="B72" s="10" t="s">
        <v>519</v>
      </c>
      <c r="C72" s="11">
        <v>600000</v>
      </c>
      <c r="D72" s="11"/>
      <c r="E72" s="11">
        <v>0</v>
      </c>
    </row>
    <row r="73" spans="1:5" hidden="1">
      <c r="A73" s="9">
        <v>22021003</v>
      </c>
      <c r="B73" s="10" t="s">
        <v>520</v>
      </c>
      <c r="C73" s="11"/>
      <c r="D73" s="11"/>
      <c r="E73" s="11"/>
    </row>
    <row r="74" spans="1:5" hidden="1">
      <c r="A74" s="9">
        <v>22021004</v>
      </c>
      <c r="B74" s="10" t="s">
        <v>521</v>
      </c>
      <c r="C74" s="11"/>
      <c r="D74" s="11"/>
      <c r="E74" s="11"/>
    </row>
    <row r="75" spans="1:5" hidden="1">
      <c r="A75" s="9">
        <v>22021006</v>
      </c>
      <c r="B75" s="10" t="s">
        <v>522</v>
      </c>
      <c r="C75" s="11"/>
      <c r="D75" s="11"/>
      <c r="E75" s="11"/>
    </row>
    <row r="76" spans="1:5">
      <c r="A76" s="9">
        <v>22021007</v>
      </c>
      <c r="B76" s="10" t="s">
        <v>523</v>
      </c>
      <c r="C76" s="11">
        <v>4700000</v>
      </c>
      <c r="D76" s="11"/>
      <c r="E76" s="11">
        <v>4000000</v>
      </c>
    </row>
    <row r="77" spans="1:5" hidden="1">
      <c r="A77" s="9">
        <v>22021008</v>
      </c>
      <c r="B77" s="10" t="s">
        <v>524</v>
      </c>
      <c r="C77" s="11"/>
      <c r="D77" s="11"/>
      <c r="E77" s="11"/>
    </row>
    <row r="78" spans="1:5" hidden="1">
      <c r="A78" s="9">
        <v>22021009</v>
      </c>
      <c r="B78" s="10" t="s">
        <v>525</v>
      </c>
      <c r="C78" s="11"/>
      <c r="D78" s="11"/>
      <c r="E78" s="11"/>
    </row>
    <row r="79" spans="1:5" hidden="1">
      <c r="A79" s="9">
        <v>22021010</v>
      </c>
      <c r="B79" s="10" t="s">
        <v>526</v>
      </c>
      <c r="C79" s="11"/>
      <c r="D79" s="11"/>
      <c r="E79" s="11"/>
    </row>
    <row r="80" spans="1:5" hidden="1">
      <c r="A80" s="9">
        <v>22021014</v>
      </c>
      <c r="B80" s="10" t="s">
        <v>527</v>
      </c>
      <c r="C80" s="11"/>
      <c r="D80" s="11"/>
      <c r="E80" s="11"/>
    </row>
    <row r="81" spans="1:5" hidden="1">
      <c r="A81" s="9">
        <v>22021020</v>
      </c>
      <c r="B81" s="10" t="s">
        <v>528</v>
      </c>
      <c r="C81" s="11"/>
      <c r="D81" s="11"/>
      <c r="E81" s="11"/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>
      <c r="A83" s="9">
        <v>22021052</v>
      </c>
      <c r="B83" s="10" t="s">
        <v>530</v>
      </c>
      <c r="C83" s="11">
        <v>5000000</v>
      </c>
      <c r="D83" s="11"/>
      <c r="E83" s="11">
        <v>5000000</v>
      </c>
    </row>
    <row r="84" spans="1:5" s="1" customFormat="1">
      <c r="A84" s="6">
        <v>2204</v>
      </c>
      <c r="B84" s="7" t="s">
        <v>531</v>
      </c>
      <c r="C84" s="8">
        <f>C85</f>
        <v>0</v>
      </c>
      <c r="D84" s="8">
        <f>D85</f>
        <v>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SUM(C86:C87)</f>
        <v>0</v>
      </c>
      <c r="D85" s="8">
        <f>SUM(D86:D87)</f>
        <v>0</v>
      </c>
      <c r="E85" s="8">
        <f>SUM(E86:E87)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 hidden="1">
      <c r="A87" s="9">
        <v>22040109</v>
      </c>
      <c r="B87" s="10" t="s">
        <v>534</v>
      </c>
      <c r="C87" s="11"/>
      <c r="D87" s="11"/>
      <c r="E87" s="11"/>
    </row>
    <row r="88" spans="1:5" s="1" customFormat="1">
      <c r="A88" s="6">
        <v>2205</v>
      </c>
      <c r="B88" s="7" t="s">
        <v>535</v>
      </c>
      <c r="C88" s="8">
        <f>C89</f>
        <v>0</v>
      </c>
      <c r="D88" s="8">
        <f>D89</f>
        <v>0</v>
      </c>
      <c r="E88" s="8">
        <f>E89</f>
        <v>0</v>
      </c>
    </row>
    <row r="89" spans="1:5" s="1" customFormat="1">
      <c r="A89" s="6">
        <v>220501</v>
      </c>
      <c r="B89" s="7" t="s">
        <v>536</v>
      </c>
      <c r="C89" s="8">
        <f>SUM(C90:C92)</f>
        <v>0</v>
      </c>
      <c r="D89" s="8">
        <f>SUM(D90:D92)</f>
        <v>0</v>
      </c>
      <c r="E89" s="8">
        <f>SUM(E90:E92)</f>
        <v>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 hidden="1">
      <c r="A91" s="9">
        <v>22050108</v>
      </c>
      <c r="B91" s="10" t="s">
        <v>538</v>
      </c>
      <c r="C91" s="11"/>
      <c r="D91" s="11"/>
      <c r="E91" s="11"/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zoomScaleNormal="134" zoomScaleSheetLayoutView="100" workbookViewId="0">
      <selection activeCell="A18" sqref="A18:XFD18"/>
    </sheetView>
  </sheetViews>
  <sheetFormatPr defaultColWidth="8.88671875" defaultRowHeight="15"/>
  <cols>
    <col min="1" max="1" width="22.33203125" style="2" customWidth="1"/>
    <col min="2" max="2" width="13.109375" style="2" customWidth="1"/>
    <col min="3" max="3" width="42.5546875" style="2" customWidth="1"/>
    <col min="4" max="6" width="25.44140625" style="2" customWidth="1"/>
    <col min="7" max="16384" width="8.88671875" style="2"/>
  </cols>
  <sheetData>
    <row r="1" spans="1:6">
      <c r="A1" s="133" t="s">
        <v>556</v>
      </c>
      <c r="B1" s="133"/>
      <c r="C1" s="133"/>
      <c r="D1" s="133"/>
      <c r="E1" s="133"/>
    </row>
    <row r="2" spans="1:6">
      <c r="A2" s="134" t="s">
        <v>662</v>
      </c>
      <c r="B2" s="134"/>
      <c r="C2" s="134"/>
      <c r="D2" s="134"/>
      <c r="E2" s="134"/>
    </row>
    <row r="3" spans="1:6">
      <c r="A3" s="134" t="s">
        <v>660</v>
      </c>
      <c r="B3" s="134"/>
      <c r="C3" s="134"/>
      <c r="D3" s="134"/>
      <c r="E3" s="134"/>
    </row>
    <row r="5" spans="1:6" ht="45">
      <c r="A5" s="5" t="s">
        <v>558</v>
      </c>
      <c r="B5" s="5" t="s">
        <v>559</v>
      </c>
      <c r="C5" s="5" t="s">
        <v>560</v>
      </c>
      <c r="D5" s="5" t="s">
        <v>3</v>
      </c>
      <c r="E5" s="5" t="s">
        <v>4</v>
      </c>
      <c r="F5" s="5" t="s">
        <v>5</v>
      </c>
    </row>
    <row r="6" spans="1:6" s="1" customFormat="1">
      <c r="A6" s="70" t="s">
        <v>663</v>
      </c>
      <c r="B6" s="6">
        <v>3</v>
      </c>
      <c r="C6" s="7" t="s">
        <v>562</v>
      </c>
      <c r="D6" s="15">
        <f>D7+D17+D28+D34+D40+D49+D56+D68+D82+D88</f>
        <v>530000324</v>
      </c>
      <c r="E6" s="15">
        <f>E7+E17+E28+E34+E40+E49+E56+E68+E82+E88</f>
        <v>115735000</v>
      </c>
      <c r="F6" s="15">
        <f>F7+F17+F28+F34+F40+F49+F56+F68+F82+F88</f>
        <v>412000000</v>
      </c>
    </row>
    <row r="7" spans="1:6" s="1" customFormat="1">
      <c r="A7" s="7"/>
      <c r="B7" s="6">
        <v>32010100</v>
      </c>
      <c r="C7" s="7" t="s">
        <v>563</v>
      </c>
      <c r="D7" s="15">
        <f>SUM(D8:D16)</f>
        <v>75000000</v>
      </c>
      <c r="E7" s="15">
        <f>SUM(E8:E16)</f>
        <v>0</v>
      </c>
      <c r="F7" s="15">
        <f>SUM(F8:F16)</f>
        <v>15000000</v>
      </c>
    </row>
    <row r="8" spans="1:6" hidden="1">
      <c r="A8" s="10"/>
      <c r="B8" s="9">
        <v>32010101</v>
      </c>
      <c r="C8" s="10" t="s">
        <v>564</v>
      </c>
      <c r="D8" s="16"/>
      <c r="E8" s="16"/>
      <c r="F8" s="16"/>
    </row>
    <row r="9" spans="1:6">
      <c r="A9" s="71" t="s">
        <v>664</v>
      </c>
      <c r="B9" s="9">
        <v>32010101</v>
      </c>
      <c r="C9" s="10" t="s">
        <v>665</v>
      </c>
      <c r="D9" s="26">
        <v>75000000</v>
      </c>
      <c r="E9" s="16"/>
      <c r="F9" s="26">
        <v>5000000</v>
      </c>
    </row>
    <row r="10" spans="1:6">
      <c r="A10" s="71" t="s">
        <v>668</v>
      </c>
      <c r="B10" s="9">
        <v>32010101</v>
      </c>
      <c r="C10" s="10" t="s">
        <v>666</v>
      </c>
      <c r="D10" s="16"/>
      <c r="E10" s="16"/>
      <c r="F10" s="26">
        <v>5000000</v>
      </c>
    </row>
    <row r="11" spans="1:6">
      <c r="A11" s="71" t="s">
        <v>670</v>
      </c>
      <c r="B11" s="9">
        <v>32010101</v>
      </c>
      <c r="C11" s="10" t="s">
        <v>667</v>
      </c>
      <c r="D11" s="16"/>
      <c r="E11" s="16"/>
      <c r="F11" s="26">
        <v>5000000</v>
      </c>
    </row>
    <row r="12" spans="1:6" hidden="1">
      <c r="A12" s="10"/>
      <c r="B12" s="9"/>
      <c r="C12" s="10"/>
      <c r="D12" s="16"/>
      <c r="E12" s="16"/>
      <c r="F12" s="16"/>
    </row>
    <row r="13" spans="1:6" hidden="1">
      <c r="A13" s="10"/>
      <c r="B13" s="9"/>
      <c r="C13" s="10"/>
      <c r="D13" s="16"/>
      <c r="E13" s="16"/>
      <c r="F13" s="16"/>
    </row>
    <row r="14" spans="1:6" hidden="1">
      <c r="A14" s="10"/>
      <c r="B14" s="9"/>
      <c r="C14" s="10"/>
      <c r="D14" s="16"/>
      <c r="E14" s="16"/>
      <c r="F14" s="16"/>
    </row>
    <row r="15" spans="1:6" hidden="1">
      <c r="A15" s="10"/>
      <c r="B15" s="9"/>
      <c r="C15" s="10"/>
      <c r="D15" s="16"/>
      <c r="E15" s="16"/>
      <c r="F15" s="16"/>
    </row>
    <row r="16" spans="1:6" hidden="1">
      <c r="A16" s="10"/>
      <c r="B16" s="9"/>
      <c r="C16" s="10"/>
      <c r="D16" s="16"/>
      <c r="E16" s="16"/>
      <c r="F16" s="16"/>
    </row>
    <row r="17" spans="1:6" s="1" customFormat="1">
      <c r="A17" s="7"/>
      <c r="B17" s="6">
        <v>32010200</v>
      </c>
      <c r="C17" s="7" t="s">
        <v>610</v>
      </c>
      <c r="D17" s="15">
        <f>SUM(D18:D27)</f>
        <v>63000000</v>
      </c>
      <c r="E17" s="15">
        <f>SUM(E18:E27)</f>
        <v>0</v>
      </c>
      <c r="F17" s="15">
        <f>SUM(F18:F27)</f>
        <v>10000000</v>
      </c>
    </row>
    <row r="18" spans="1:6" hidden="1">
      <c r="B18" s="9">
        <v>32010202</v>
      </c>
      <c r="C18" s="10" t="s">
        <v>611</v>
      </c>
      <c r="D18" s="16"/>
      <c r="E18" s="16"/>
      <c r="F18" s="16"/>
    </row>
    <row r="19" spans="1:6" ht="30">
      <c r="A19" s="71" t="s">
        <v>671</v>
      </c>
      <c r="B19" s="9">
        <v>32010202</v>
      </c>
      <c r="C19" s="74" t="s">
        <v>669</v>
      </c>
      <c r="D19" s="16"/>
      <c r="E19" s="16"/>
      <c r="F19" s="26">
        <v>10000000</v>
      </c>
    </row>
    <row r="20" spans="1:6">
      <c r="A20" s="17"/>
      <c r="B20" s="18"/>
      <c r="C20" s="101" t="s">
        <v>962</v>
      </c>
      <c r="D20" s="16">
        <v>63000000</v>
      </c>
      <c r="E20" s="16"/>
      <c r="F20" s="16"/>
    </row>
    <row r="21" spans="1:6" hidden="1">
      <c r="A21" s="17"/>
      <c r="B21" s="18"/>
      <c r="C21" s="17"/>
      <c r="D21" s="16"/>
      <c r="E21" s="16"/>
      <c r="F21" s="16"/>
    </row>
    <row r="22" spans="1:6" hidden="1">
      <c r="A22" s="17"/>
      <c r="B22" s="18"/>
      <c r="C22" s="17"/>
      <c r="D22" s="16"/>
      <c r="E22" s="16"/>
      <c r="F22" s="16"/>
    </row>
    <row r="23" spans="1:6" hidden="1">
      <c r="A23" s="17"/>
      <c r="B23" s="18"/>
      <c r="C23" s="17"/>
      <c r="D23" s="16"/>
      <c r="E23" s="16"/>
      <c r="F23" s="16"/>
    </row>
    <row r="24" spans="1:6" hidden="1">
      <c r="A24" s="17"/>
      <c r="B24" s="18"/>
      <c r="C24" s="17"/>
      <c r="D24" s="16"/>
      <c r="E24" s="16"/>
      <c r="F24" s="16"/>
    </row>
    <row r="25" spans="1:6" hidden="1">
      <c r="A25" s="17"/>
      <c r="B25" s="18"/>
      <c r="C25" s="17"/>
      <c r="D25" s="16"/>
      <c r="E25" s="16"/>
      <c r="F25" s="16"/>
    </row>
    <row r="26" spans="1:6" hidden="1">
      <c r="A26" s="17"/>
      <c r="B26" s="18"/>
      <c r="C26" s="17"/>
      <c r="D26" s="16"/>
      <c r="E26" s="16"/>
      <c r="F26" s="16"/>
    </row>
    <row r="27" spans="1:6" hidden="1">
      <c r="A27" s="17"/>
      <c r="B27" s="18"/>
      <c r="C27" s="17"/>
      <c r="D27" s="16"/>
      <c r="E27" s="16"/>
      <c r="F27" s="16"/>
    </row>
    <row r="28" spans="1:6" s="1" customFormat="1">
      <c r="A28" s="7"/>
      <c r="B28" s="6">
        <v>320103</v>
      </c>
      <c r="C28" s="7" t="s">
        <v>612</v>
      </c>
      <c r="D28" s="15">
        <f>SUM(D29:D33)</f>
        <v>0</v>
      </c>
      <c r="E28" s="15">
        <f>SUM(E29:E33)</f>
        <v>0</v>
      </c>
      <c r="F28" s="15">
        <f>SUM(F29:F33)</f>
        <v>0</v>
      </c>
    </row>
    <row r="29" spans="1:6">
      <c r="A29" s="71"/>
      <c r="B29" s="9">
        <v>32010301</v>
      </c>
      <c r="C29" s="10" t="s">
        <v>613</v>
      </c>
      <c r="D29" s="16"/>
      <c r="E29" s="16"/>
      <c r="F29" s="16"/>
    </row>
    <row r="30" spans="1:6" hidden="1">
      <c r="A30" s="10"/>
      <c r="B30" s="9"/>
      <c r="C30" s="10"/>
      <c r="D30" s="16"/>
      <c r="E30" s="16"/>
      <c r="F30" s="16"/>
    </row>
    <row r="31" spans="1:6" hidden="1">
      <c r="A31" s="10"/>
      <c r="B31" s="9"/>
      <c r="C31" s="10"/>
      <c r="D31" s="16"/>
      <c r="E31" s="16"/>
      <c r="F31" s="16"/>
    </row>
    <row r="32" spans="1:6" hidden="1">
      <c r="A32" s="10"/>
      <c r="B32" s="9"/>
      <c r="C32" s="10"/>
      <c r="D32" s="16"/>
      <c r="E32" s="16"/>
      <c r="F32" s="16"/>
    </row>
    <row r="33" spans="1:6" hidden="1">
      <c r="A33" s="10"/>
      <c r="B33" s="9"/>
      <c r="C33" s="10"/>
      <c r="D33" s="16"/>
      <c r="E33" s="16"/>
      <c r="F33" s="16"/>
    </row>
    <row r="34" spans="1:6" s="1" customFormat="1">
      <c r="A34" s="7"/>
      <c r="B34" s="6">
        <v>32010400</v>
      </c>
      <c r="C34" s="7" t="s">
        <v>614</v>
      </c>
      <c r="D34" s="15">
        <f>SUM(D35:D39)</f>
        <v>10000000</v>
      </c>
      <c r="E34" s="15">
        <f>SUM(E35:E39)</f>
        <v>0</v>
      </c>
      <c r="F34" s="15">
        <f>SUM(F35:F39)</f>
        <v>0</v>
      </c>
    </row>
    <row r="35" spans="1:6" hidden="1">
      <c r="A35" s="71"/>
      <c r="B35" s="9">
        <v>32010405</v>
      </c>
      <c r="C35" s="10" t="s">
        <v>615</v>
      </c>
      <c r="D35" s="16"/>
      <c r="E35" s="16"/>
      <c r="F35" s="16"/>
    </row>
    <row r="36" spans="1:6" hidden="1">
      <c r="A36" s="71"/>
      <c r="B36" s="9">
        <v>32010406</v>
      </c>
      <c r="C36" s="10" t="s">
        <v>617</v>
      </c>
      <c r="D36" s="16"/>
      <c r="E36" s="16"/>
      <c r="F36" s="16"/>
    </row>
    <row r="37" spans="1:6">
      <c r="A37" s="71"/>
      <c r="B37" s="9">
        <v>32010407</v>
      </c>
      <c r="C37" s="10" t="s">
        <v>619</v>
      </c>
      <c r="D37" s="16">
        <v>10000000</v>
      </c>
      <c r="E37" s="16"/>
      <c r="F37" s="16"/>
    </row>
    <row r="38" spans="1:6" hidden="1">
      <c r="A38" s="71"/>
      <c r="B38" s="9">
        <v>32010408</v>
      </c>
      <c r="C38" s="10" t="s">
        <v>620</v>
      </c>
      <c r="D38" s="16"/>
      <c r="E38" s="16"/>
      <c r="F38" s="16"/>
    </row>
    <row r="39" spans="1:6" hidden="1">
      <c r="A39" s="10"/>
      <c r="B39" s="9"/>
      <c r="C39" s="10"/>
      <c r="D39" s="16"/>
      <c r="E39" s="16"/>
      <c r="F39" s="16"/>
    </row>
    <row r="40" spans="1:6" s="1" customFormat="1">
      <c r="A40" s="7"/>
      <c r="B40" s="6">
        <v>320105</v>
      </c>
      <c r="C40" s="7" t="s">
        <v>621</v>
      </c>
      <c r="D40" s="15">
        <f>SUM(D41:D48)</f>
        <v>0</v>
      </c>
      <c r="E40" s="15">
        <f>SUM(E41:E48)</f>
        <v>0</v>
      </c>
      <c r="F40" s="15">
        <f>SUM(F41:F48)</f>
        <v>0</v>
      </c>
    </row>
    <row r="41" spans="1:6">
      <c r="A41" s="71"/>
      <c r="B41" s="9">
        <v>32010501</v>
      </c>
      <c r="C41" s="10" t="s">
        <v>622</v>
      </c>
      <c r="D41" s="16"/>
      <c r="E41" s="16"/>
      <c r="F41" s="16"/>
    </row>
    <row r="42" spans="1:6" hidden="1">
      <c r="A42" s="10"/>
      <c r="B42" s="9"/>
      <c r="C42" s="10"/>
      <c r="D42" s="16"/>
      <c r="E42" s="16"/>
      <c r="F42" s="16"/>
    </row>
    <row r="43" spans="1:6" hidden="1">
      <c r="A43" s="10"/>
      <c r="B43" s="9"/>
      <c r="C43" s="10"/>
      <c r="D43" s="16"/>
      <c r="E43" s="16"/>
      <c r="F43" s="16"/>
    </row>
    <row r="44" spans="1:6" hidden="1">
      <c r="A44" s="10"/>
      <c r="B44" s="9"/>
      <c r="C44" s="10"/>
      <c r="D44" s="16"/>
      <c r="E44" s="16"/>
      <c r="F44" s="16"/>
    </row>
    <row r="45" spans="1:6" hidden="1">
      <c r="A45" s="10"/>
      <c r="B45" s="9"/>
      <c r="C45" s="10"/>
      <c r="D45" s="16"/>
      <c r="E45" s="16"/>
      <c r="F45" s="16"/>
    </row>
    <row r="46" spans="1:6" hidden="1">
      <c r="A46" s="17"/>
      <c r="B46" s="18"/>
      <c r="C46" s="17"/>
      <c r="D46" s="16"/>
      <c r="E46" s="16"/>
      <c r="F46" s="16"/>
    </row>
    <row r="47" spans="1:6" hidden="1">
      <c r="A47" s="17"/>
      <c r="B47" s="18"/>
      <c r="C47" s="17"/>
      <c r="D47" s="16"/>
      <c r="E47" s="16"/>
      <c r="F47" s="16"/>
    </row>
    <row r="48" spans="1:6" hidden="1">
      <c r="A48" s="17"/>
      <c r="B48" s="18"/>
      <c r="C48" s="17"/>
      <c r="D48" s="16"/>
      <c r="E48" s="16"/>
      <c r="F48" s="16"/>
    </row>
    <row r="49" spans="1:6" s="1" customFormat="1">
      <c r="A49" s="7"/>
      <c r="B49" s="6">
        <v>320106</v>
      </c>
      <c r="C49" s="7" t="s">
        <v>623</v>
      </c>
      <c r="D49" s="15">
        <f>SUM(D50:D55)</f>
        <v>0</v>
      </c>
      <c r="E49" s="15">
        <f>SUM(E50:E55)</f>
        <v>0</v>
      </c>
      <c r="F49" s="15">
        <f>SUM(F50:F55)</f>
        <v>0</v>
      </c>
    </row>
    <row r="50" spans="1:6" hidden="1">
      <c r="A50" s="71"/>
      <c r="B50" s="9">
        <v>32010601</v>
      </c>
      <c r="C50" s="10" t="s">
        <v>625</v>
      </c>
      <c r="D50" s="16"/>
      <c r="E50" s="16"/>
      <c r="F50" s="16"/>
    </row>
    <row r="51" spans="1:6" hidden="1">
      <c r="A51" s="71"/>
      <c r="B51" s="9">
        <v>32010602</v>
      </c>
      <c r="C51" s="10" t="s">
        <v>627</v>
      </c>
      <c r="D51" s="16"/>
      <c r="E51" s="16"/>
      <c r="F51" s="16"/>
    </row>
    <row r="52" spans="1:6" hidden="1">
      <c r="A52" s="10"/>
      <c r="B52" s="9"/>
      <c r="C52" s="10"/>
      <c r="D52" s="16"/>
      <c r="E52" s="16"/>
      <c r="F52" s="16"/>
    </row>
    <row r="53" spans="1:6" hidden="1">
      <c r="A53" s="10"/>
      <c r="B53" s="9"/>
      <c r="C53" s="10"/>
      <c r="D53" s="16"/>
      <c r="E53" s="16"/>
      <c r="F53" s="16"/>
    </row>
    <row r="54" spans="1:6" hidden="1">
      <c r="A54" s="10"/>
      <c r="B54" s="9"/>
      <c r="C54" s="10"/>
      <c r="D54" s="16"/>
      <c r="E54" s="16"/>
      <c r="F54" s="16"/>
    </row>
    <row r="55" spans="1:6" hidden="1">
      <c r="A55" s="10"/>
      <c r="B55" s="9"/>
      <c r="C55" s="10"/>
      <c r="D55" s="16"/>
      <c r="E55" s="16"/>
      <c r="F55" s="16"/>
    </row>
    <row r="56" spans="1:6" s="1" customFormat="1">
      <c r="A56" s="7"/>
      <c r="B56" s="6">
        <v>320109</v>
      </c>
      <c r="C56" s="7" t="s">
        <v>628</v>
      </c>
      <c r="D56" s="15">
        <f>SUM(D57:D67)</f>
        <v>228000000</v>
      </c>
      <c r="E56" s="15">
        <f>SUM(E57:E67)</f>
        <v>16135000</v>
      </c>
      <c r="F56" s="15">
        <f>SUM(F57:F67)</f>
        <v>333000000</v>
      </c>
    </row>
    <row r="57" spans="1:6" hidden="1">
      <c r="B57" s="9">
        <v>32010903</v>
      </c>
      <c r="C57" s="10" t="s">
        <v>629</v>
      </c>
      <c r="D57" s="16"/>
      <c r="E57" s="16"/>
      <c r="F57" s="16"/>
    </row>
    <row r="58" spans="1:6">
      <c r="A58" s="71" t="s">
        <v>672</v>
      </c>
      <c r="B58" s="9">
        <v>32010903</v>
      </c>
      <c r="C58" s="10" t="s">
        <v>679</v>
      </c>
      <c r="D58" s="16">
        <v>5000000</v>
      </c>
      <c r="E58" s="16"/>
      <c r="F58" s="26">
        <v>10000000</v>
      </c>
    </row>
    <row r="59" spans="1:6" hidden="1">
      <c r="A59" s="71"/>
      <c r="B59" s="9">
        <v>32010904</v>
      </c>
      <c r="C59" s="10" t="s">
        <v>630</v>
      </c>
      <c r="D59" s="16"/>
      <c r="E59" s="16"/>
      <c r="F59" s="16"/>
    </row>
    <row r="60" spans="1:6">
      <c r="A60" s="10"/>
      <c r="B60" s="9"/>
      <c r="C60" s="10" t="s">
        <v>961</v>
      </c>
      <c r="D60" s="16">
        <v>13500000</v>
      </c>
      <c r="E60" s="16"/>
      <c r="F60" s="16"/>
    </row>
    <row r="61" spans="1:6" ht="15" hidden="1" customHeight="1">
      <c r="A61" s="71"/>
      <c r="B61" s="9">
        <v>32010935</v>
      </c>
      <c r="C61" s="10" t="s">
        <v>631</v>
      </c>
      <c r="D61" s="16"/>
      <c r="E61" s="16"/>
      <c r="F61" s="16"/>
    </row>
    <row r="62" spans="1:6">
      <c r="A62" s="71" t="s">
        <v>673</v>
      </c>
      <c r="B62" s="9">
        <v>32010935</v>
      </c>
      <c r="C62" s="10" t="s">
        <v>682</v>
      </c>
      <c r="D62" s="16">
        <v>5000000</v>
      </c>
      <c r="E62" s="16"/>
      <c r="F62" s="16">
        <v>3000000</v>
      </c>
    </row>
    <row r="63" spans="1:6">
      <c r="A63" s="71" t="s">
        <v>674</v>
      </c>
      <c r="B63" s="9">
        <v>32010935</v>
      </c>
      <c r="C63" s="10" t="s">
        <v>683</v>
      </c>
      <c r="D63" s="16">
        <v>20000000</v>
      </c>
      <c r="E63" s="16"/>
      <c r="F63" s="16">
        <v>5000000</v>
      </c>
    </row>
    <row r="64" spans="1:6">
      <c r="A64" s="71" t="s">
        <v>675</v>
      </c>
      <c r="B64" s="9">
        <v>32010935</v>
      </c>
      <c r="C64" s="10" t="s">
        <v>684</v>
      </c>
      <c r="D64" s="16">
        <v>500000</v>
      </c>
      <c r="E64" s="16"/>
      <c r="F64" s="16">
        <v>1000000</v>
      </c>
    </row>
    <row r="65" spans="1:6">
      <c r="A65" s="71" t="s">
        <v>676</v>
      </c>
      <c r="B65" s="9">
        <v>32010935</v>
      </c>
      <c r="C65" s="10" t="s">
        <v>685</v>
      </c>
      <c r="D65" s="16">
        <v>150000000</v>
      </c>
      <c r="E65" s="16">
        <v>16135000</v>
      </c>
      <c r="F65" s="26">
        <v>300000000</v>
      </c>
    </row>
    <row r="66" spans="1:6">
      <c r="A66" s="71" t="s">
        <v>677</v>
      </c>
      <c r="B66" s="9">
        <v>32010935</v>
      </c>
      <c r="C66" s="10" t="s">
        <v>1003</v>
      </c>
      <c r="D66" s="16">
        <v>30000000</v>
      </c>
      <c r="E66" s="16"/>
      <c r="F66" s="16">
        <v>10000000</v>
      </c>
    </row>
    <row r="67" spans="1:6">
      <c r="A67" s="71" t="s">
        <v>678</v>
      </c>
      <c r="B67" s="9">
        <v>32010935</v>
      </c>
      <c r="C67" s="10" t="s">
        <v>686</v>
      </c>
      <c r="D67" s="16">
        <v>4000000</v>
      </c>
      <c r="E67" s="16"/>
      <c r="F67" s="16">
        <v>4000000</v>
      </c>
    </row>
    <row r="68" spans="1:6" s="1" customFormat="1">
      <c r="A68" s="7"/>
      <c r="B68" s="6">
        <v>320201</v>
      </c>
      <c r="C68" s="7" t="s">
        <v>633</v>
      </c>
      <c r="D68" s="15">
        <f>SUM(D69:D81)</f>
        <v>151500324</v>
      </c>
      <c r="E68" s="15">
        <f>SUM(E69:E81)</f>
        <v>98000000</v>
      </c>
      <c r="F68" s="15">
        <f>SUM(F69:F81)</f>
        <v>50000000</v>
      </c>
    </row>
    <row r="69" spans="1:6" hidden="1">
      <c r="A69" s="71"/>
      <c r="B69" s="9">
        <v>32020101</v>
      </c>
      <c r="C69" s="10" t="s">
        <v>634</v>
      </c>
      <c r="D69" s="16"/>
      <c r="E69" s="16"/>
      <c r="F69" s="16"/>
    </row>
    <row r="70" spans="1:6">
      <c r="A70" s="71"/>
      <c r="B70" s="9">
        <v>32020101</v>
      </c>
      <c r="C70" s="10" t="s">
        <v>688</v>
      </c>
      <c r="D70" s="16">
        <v>145000324</v>
      </c>
      <c r="E70" s="16">
        <v>98000000</v>
      </c>
      <c r="F70" s="16"/>
    </row>
    <row r="71" spans="1:6" ht="30">
      <c r="A71" s="71" t="s">
        <v>680</v>
      </c>
      <c r="B71" s="9">
        <v>32020101</v>
      </c>
      <c r="C71" s="10" t="s">
        <v>689</v>
      </c>
      <c r="D71" s="16"/>
      <c r="E71" s="16"/>
      <c r="F71" s="26">
        <v>20000000</v>
      </c>
    </row>
    <row r="72" spans="1:6" ht="30">
      <c r="A72" s="71" t="s">
        <v>680</v>
      </c>
      <c r="B72" s="9">
        <v>32020101</v>
      </c>
      <c r="C72" s="10" t="s">
        <v>1001</v>
      </c>
      <c r="D72" s="16"/>
      <c r="E72" s="16"/>
      <c r="F72" s="16">
        <v>20000000</v>
      </c>
    </row>
    <row r="73" spans="1:6">
      <c r="A73" s="71" t="s">
        <v>681</v>
      </c>
      <c r="B73" s="9">
        <v>32020101</v>
      </c>
      <c r="C73" s="10" t="s">
        <v>690</v>
      </c>
      <c r="D73" s="16"/>
      <c r="E73" s="16"/>
      <c r="F73" s="26">
        <v>5000000</v>
      </c>
    </row>
    <row r="74" spans="1:6">
      <c r="A74" s="71"/>
      <c r="B74" s="9">
        <v>32020101</v>
      </c>
      <c r="C74" s="10" t="s">
        <v>691</v>
      </c>
      <c r="D74" s="16">
        <v>5000000</v>
      </c>
      <c r="E74" s="16"/>
      <c r="F74" s="16"/>
    </row>
    <row r="75" spans="1:6">
      <c r="A75" s="71" t="s">
        <v>1002</v>
      </c>
      <c r="B75" s="9">
        <v>32020101</v>
      </c>
      <c r="C75" s="10" t="s">
        <v>692</v>
      </c>
      <c r="D75" s="16">
        <v>1500000</v>
      </c>
      <c r="E75" s="16"/>
      <c r="F75" s="26">
        <v>5000000</v>
      </c>
    </row>
    <row r="76" spans="1:6" hidden="1">
      <c r="A76" s="10"/>
      <c r="B76" s="9"/>
      <c r="C76" s="10"/>
      <c r="D76" s="16"/>
      <c r="E76" s="16"/>
      <c r="F76" s="16"/>
    </row>
    <row r="77" spans="1:6" hidden="1"/>
    <row r="78" spans="1:6" hidden="1">
      <c r="A78" s="71"/>
      <c r="B78" s="9">
        <v>32020102</v>
      </c>
      <c r="C78" s="10" t="s">
        <v>650</v>
      </c>
      <c r="D78" s="16"/>
      <c r="E78" s="16"/>
      <c r="F78" s="16"/>
    </row>
    <row r="79" spans="1:6" hidden="1">
      <c r="A79" s="10"/>
      <c r="B79" s="9"/>
      <c r="C79" s="10"/>
      <c r="D79" s="16"/>
      <c r="E79" s="16"/>
      <c r="F79" s="16"/>
    </row>
    <row r="80" spans="1:6" hidden="1">
      <c r="A80" s="71"/>
      <c r="B80" s="9">
        <v>32020104</v>
      </c>
      <c r="C80" s="10" t="s">
        <v>651</v>
      </c>
      <c r="D80" s="16"/>
      <c r="E80" s="16"/>
      <c r="F80" s="16"/>
    </row>
    <row r="81" spans="1:6" hidden="1">
      <c r="A81" s="10"/>
      <c r="B81" s="9"/>
      <c r="C81" s="10"/>
      <c r="D81" s="16"/>
      <c r="E81" s="16"/>
      <c r="F81" s="16"/>
    </row>
    <row r="82" spans="1:6" s="1" customFormat="1">
      <c r="A82" s="7"/>
      <c r="B82" s="6">
        <v>320301</v>
      </c>
      <c r="C82" s="7" t="s">
        <v>652</v>
      </c>
      <c r="D82" s="15">
        <f>SUM(D83:D87)</f>
        <v>2500000</v>
      </c>
      <c r="E82" s="15">
        <f>SUM(E83:E87)</f>
        <v>1600000</v>
      </c>
      <c r="F82" s="15">
        <f>SUM(F83:F87)</f>
        <v>4000000</v>
      </c>
    </row>
    <row r="83" spans="1:6" hidden="1">
      <c r="A83" s="71"/>
      <c r="B83" s="9">
        <v>32030101</v>
      </c>
      <c r="C83" s="10" t="s">
        <v>653</v>
      </c>
      <c r="D83" s="16"/>
      <c r="E83" s="16"/>
      <c r="F83" s="16"/>
    </row>
    <row r="84" spans="1:6" hidden="1">
      <c r="A84" s="71"/>
      <c r="B84" s="9">
        <v>32030109</v>
      </c>
      <c r="C84" s="10" t="s">
        <v>654</v>
      </c>
      <c r="D84" s="16"/>
      <c r="E84" s="16"/>
      <c r="F84" s="16"/>
    </row>
    <row r="85" spans="1:6">
      <c r="A85" s="71" t="s">
        <v>687</v>
      </c>
      <c r="B85" s="9">
        <v>32030110</v>
      </c>
      <c r="C85" s="10" t="s">
        <v>694</v>
      </c>
      <c r="D85" s="16">
        <v>2500000</v>
      </c>
      <c r="E85" s="16">
        <v>1600000</v>
      </c>
      <c r="F85" s="16">
        <v>2000000</v>
      </c>
    </row>
    <row r="86" spans="1:6">
      <c r="A86" s="71" t="s">
        <v>693</v>
      </c>
      <c r="B86" s="9">
        <v>32030110</v>
      </c>
      <c r="C86" s="17" t="s">
        <v>695</v>
      </c>
      <c r="D86" s="16"/>
      <c r="E86" s="16"/>
      <c r="F86" s="16">
        <v>2000000</v>
      </c>
    </row>
    <row r="87" spans="1:6" hidden="1">
      <c r="A87" s="17"/>
      <c r="B87" s="18"/>
      <c r="C87" s="17"/>
      <c r="D87" s="16"/>
      <c r="E87" s="16"/>
      <c r="F87" s="16"/>
    </row>
    <row r="88" spans="1:6" s="1" customFormat="1">
      <c r="A88" s="7"/>
      <c r="B88" s="6">
        <v>32011000</v>
      </c>
      <c r="C88" s="7" t="s">
        <v>656</v>
      </c>
      <c r="D88" s="15">
        <f>SUM(D89:D90)</f>
        <v>0</v>
      </c>
      <c r="E88" s="15">
        <f>SUM(E89:E90)</f>
        <v>0</v>
      </c>
      <c r="F88" s="15">
        <f>SUM(F89:F90)</f>
        <v>0</v>
      </c>
    </row>
    <row r="89" spans="1:6" hidden="1">
      <c r="A89" s="71"/>
      <c r="B89" s="17"/>
      <c r="C89" s="17"/>
      <c r="D89" s="16"/>
      <c r="E89" s="16"/>
      <c r="F89" s="16"/>
    </row>
    <row r="90" spans="1:6" hidden="1">
      <c r="A90" s="17"/>
      <c r="B90" s="17"/>
      <c r="C90" s="17"/>
      <c r="D90" s="16"/>
      <c r="E90" s="16"/>
      <c r="F90" s="16"/>
    </row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59" orientation="landscape" r:id="rId1"/>
  <headerFooter>
    <oddFooter>Page &amp;P of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696</v>
      </c>
      <c r="B3" s="135"/>
      <c r="C3" s="135"/>
      <c r="D3" s="135"/>
      <c r="E3" s="135"/>
    </row>
    <row r="4" spans="1:5">
      <c r="A4" s="134" t="s">
        <v>697</v>
      </c>
      <c r="B4" s="134"/>
      <c r="C4" s="134"/>
      <c r="D4" s="134"/>
      <c r="E4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29">
        <f>C8+C13+C20</f>
        <v>648270571</v>
      </c>
      <c r="D7" s="29">
        <f>D8+D13+D20</f>
        <v>414953446.125</v>
      </c>
      <c r="E7" s="29">
        <f>E8+E13+E20</f>
        <v>924073167.15999997</v>
      </c>
    </row>
    <row r="8" spans="1:5" s="1" customFormat="1">
      <c r="A8" s="13">
        <v>2101</v>
      </c>
      <c r="B8" s="13" t="s">
        <v>437</v>
      </c>
      <c r="C8" s="29">
        <f>C9</f>
        <v>94560328</v>
      </c>
      <c r="D8" s="29">
        <f>D9</f>
        <v>82786940.260000005</v>
      </c>
      <c r="E8" s="29">
        <f>E9</f>
        <v>83977950.260000005</v>
      </c>
    </row>
    <row r="9" spans="1:5" s="1" customFormat="1">
      <c r="A9" s="13">
        <v>210101</v>
      </c>
      <c r="B9" s="13" t="s">
        <v>438</v>
      </c>
      <c r="C9" s="29">
        <f>SUM(C10:C12)</f>
        <v>94560328</v>
      </c>
      <c r="D9" s="29">
        <f>SUM(D10:D12)</f>
        <v>82786940.260000005</v>
      </c>
      <c r="E9" s="29">
        <f>SUM(E10:E12)</f>
        <v>83977950.260000005</v>
      </c>
    </row>
    <row r="10" spans="1:5">
      <c r="A10" s="14">
        <v>21010101</v>
      </c>
      <c r="B10" s="12" t="s">
        <v>437</v>
      </c>
      <c r="C10" s="11">
        <v>94560328</v>
      </c>
      <c r="D10" s="11">
        <v>82786940.260000005</v>
      </c>
      <c r="E10" s="11">
        <v>83977950.260000005</v>
      </c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 hidden="1">
      <c r="A12" s="14">
        <v>21010103</v>
      </c>
      <c r="B12" s="12" t="s">
        <v>440</v>
      </c>
      <c r="C12" s="11"/>
      <c r="D12" s="11"/>
      <c r="E12" s="11"/>
    </row>
    <row r="13" spans="1:5" s="1" customFormat="1">
      <c r="A13" s="13">
        <v>2102</v>
      </c>
      <c r="B13" s="13" t="s">
        <v>441</v>
      </c>
      <c r="C13" s="29">
        <f>C14+C18</f>
        <v>0</v>
      </c>
      <c r="D13" s="29">
        <f>D14+D18</f>
        <v>0</v>
      </c>
      <c r="E13" s="29">
        <f>E14+E18</f>
        <v>0</v>
      </c>
    </row>
    <row r="14" spans="1:5" s="1" customFormat="1">
      <c r="A14" s="13">
        <v>210201</v>
      </c>
      <c r="B14" s="13" t="s">
        <v>442</v>
      </c>
      <c r="C14" s="29">
        <f>SUM(C15:C17)</f>
        <v>0</v>
      </c>
      <c r="D14" s="29">
        <f>SUM(D15:D17)</f>
        <v>0</v>
      </c>
      <c r="E14" s="29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29">
        <f>SUM(C19)</f>
        <v>0</v>
      </c>
      <c r="D18" s="29">
        <f>SUM(D19)</f>
        <v>0</v>
      </c>
      <c r="E18" s="29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29">
        <f>C21+C22+C27</f>
        <v>553710243</v>
      </c>
      <c r="D20" s="29">
        <f>D21+D22+D27</f>
        <v>332166505.86500001</v>
      </c>
      <c r="E20" s="29">
        <f>E21+E22+E27</f>
        <v>840095216.89999998</v>
      </c>
    </row>
    <row r="21" spans="1:5">
      <c r="A21" s="14">
        <v>21030101</v>
      </c>
      <c r="B21" s="12" t="s">
        <v>449</v>
      </c>
      <c r="C21" s="11">
        <v>553710243</v>
      </c>
      <c r="D21" s="11">
        <v>332166505.86500001</v>
      </c>
      <c r="E21" s="11">
        <v>400000000</v>
      </c>
    </row>
    <row r="22" spans="1:5" s="1" customFormat="1">
      <c r="A22" s="30">
        <v>21030102</v>
      </c>
      <c r="B22" s="31" t="s">
        <v>450</v>
      </c>
      <c r="C22" s="32">
        <f>SUM(C23:C26)</f>
        <v>0</v>
      </c>
      <c r="D22" s="32">
        <f>SUM(D23:D26)</f>
        <v>0</v>
      </c>
      <c r="E22" s="32">
        <f>SUM(E23:E26)</f>
        <v>423174771.78000003</v>
      </c>
    </row>
    <row r="23" spans="1:5">
      <c r="A23" s="14">
        <v>21030102</v>
      </c>
      <c r="B23" s="12" t="s">
        <v>698</v>
      </c>
      <c r="C23" s="11"/>
      <c r="D23" s="11"/>
      <c r="E23" s="11">
        <v>117508051.36</v>
      </c>
    </row>
    <row r="24" spans="1:5">
      <c r="A24" s="14">
        <v>21030102</v>
      </c>
      <c r="B24" s="12" t="s">
        <v>699</v>
      </c>
      <c r="C24" s="11"/>
      <c r="D24" s="11"/>
      <c r="E24" s="11">
        <v>136298625.58000001</v>
      </c>
    </row>
    <row r="25" spans="1:5">
      <c r="A25" s="14">
        <v>21030102</v>
      </c>
      <c r="B25" s="12" t="s">
        <v>700</v>
      </c>
      <c r="C25" s="11"/>
      <c r="D25" s="11"/>
      <c r="E25" s="11">
        <v>84684047.420000002</v>
      </c>
    </row>
    <row r="26" spans="1:5">
      <c r="A26" s="14">
        <v>21030102</v>
      </c>
      <c r="B26" s="12" t="s">
        <v>701</v>
      </c>
      <c r="C26" s="11"/>
      <c r="D26" s="11"/>
      <c r="E26" s="11">
        <v>84684047.420000002</v>
      </c>
    </row>
    <row r="27" spans="1:5" s="1" customFormat="1">
      <c r="A27" s="33">
        <v>21030104</v>
      </c>
      <c r="B27" s="34" t="s">
        <v>451</v>
      </c>
      <c r="C27" s="29">
        <f>SUM(C28:C30)</f>
        <v>0</v>
      </c>
      <c r="D27" s="29">
        <f>SUM(D28:D30)</f>
        <v>0</v>
      </c>
      <c r="E27" s="29">
        <f>SUM(E28:E30)</f>
        <v>16920445.120000001</v>
      </c>
    </row>
    <row r="28" spans="1:5">
      <c r="A28" s="14">
        <v>21030104</v>
      </c>
      <c r="B28" s="12" t="s">
        <v>702</v>
      </c>
      <c r="C28" s="11"/>
      <c r="D28" s="11"/>
      <c r="E28" s="11">
        <v>8460222.5600000005</v>
      </c>
    </row>
    <row r="29" spans="1:5">
      <c r="A29" s="14">
        <v>21030104</v>
      </c>
      <c r="B29" s="12" t="s">
        <v>703</v>
      </c>
      <c r="C29" s="11"/>
      <c r="D29" s="11"/>
      <c r="E29" s="11">
        <v>8460222.5600000005</v>
      </c>
    </row>
    <row r="30" spans="1:5" hidden="1">
      <c r="A30" s="14"/>
      <c r="B30" s="12"/>
      <c r="C30" s="11"/>
      <c r="D30" s="11"/>
      <c r="E30" s="11"/>
    </row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68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704</v>
      </c>
      <c r="B4" s="135"/>
      <c r="C4" s="135"/>
      <c r="D4" s="135"/>
      <c r="E4" s="135"/>
    </row>
    <row r="5" spans="1:5">
      <c r="A5" s="134" t="s">
        <v>697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C8+C85+C89+C94</f>
        <v>883354745</v>
      </c>
      <c r="D7" s="8">
        <f>D8+D85+D89+D94</f>
        <v>754596991.03999996</v>
      </c>
      <c r="E7" s="8">
        <f>E8+E85+E89+E94</f>
        <v>923832264.82999992</v>
      </c>
    </row>
    <row r="8" spans="1:5" s="1" customFormat="1">
      <c r="A8" s="6">
        <v>2202</v>
      </c>
      <c r="B8" s="7" t="s">
        <v>455</v>
      </c>
      <c r="C8" s="8">
        <f>C9+C14+C22+C36+C45+C48+C54+C63+C67+C70</f>
        <v>356400000</v>
      </c>
      <c r="D8" s="8">
        <f>D9+D14+D22+D36+D45+D48+D54+D63+D67+D70</f>
        <v>298580600</v>
      </c>
      <c r="E8" s="8">
        <f>E9+E14+E22+E36+E45+E48+E54+E63+E67+E70</f>
        <v>329400000</v>
      </c>
    </row>
    <row r="9" spans="1:5" s="1" customFormat="1">
      <c r="A9" s="6">
        <v>220201</v>
      </c>
      <c r="B9" s="7" t="s">
        <v>456</v>
      </c>
      <c r="C9" s="8">
        <f>SUM(C10:C13)</f>
        <v>5000000</v>
      </c>
      <c r="D9" s="8">
        <f>SUM(D10:D13)</f>
        <v>4100000</v>
      </c>
      <c r="E9" s="8">
        <f>SUM(E10:E13)</f>
        <v>5000000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95">
        <v>5000000</v>
      </c>
      <c r="D11" s="95">
        <v>4100000</v>
      </c>
      <c r="E11" s="95">
        <v>5000000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18000000</v>
      </c>
      <c r="D22" s="8">
        <f>SUM(D23:D35)</f>
        <v>4000000</v>
      </c>
      <c r="E22" s="8">
        <f>SUM(E23:E35)</f>
        <v>8000000</v>
      </c>
    </row>
    <row r="23" spans="1:5">
      <c r="A23" s="9">
        <v>22020301</v>
      </c>
      <c r="B23" s="10" t="s">
        <v>470</v>
      </c>
      <c r="C23" s="11">
        <v>18000000</v>
      </c>
      <c r="D23" s="11">
        <v>4000000</v>
      </c>
      <c r="E23" s="11">
        <v>8000000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9000000</v>
      </c>
      <c r="D36" s="8">
        <f>SUM(D37:D44)</f>
        <v>2000000</v>
      </c>
      <c r="E36" s="8">
        <f>SUM(E37:E44)</f>
        <v>4000000</v>
      </c>
    </row>
    <row r="37" spans="1:5">
      <c r="A37" s="9">
        <v>22020401</v>
      </c>
      <c r="B37" s="10" t="s">
        <v>484</v>
      </c>
      <c r="C37" s="11">
        <v>5000000</v>
      </c>
      <c r="D37" s="11">
        <v>2000000</v>
      </c>
      <c r="E37" s="11">
        <v>3000000</v>
      </c>
    </row>
    <row r="38" spans="1:5">
      <c r="A38" s="9">
        <v>22020402</v>
      </c>
      <c r="B38" s="10" t="s">
        <v>485</v>
      </c>
      <c r="C38" s="11">
        <v>4000000</v>
      </c>
      <c r="D38" s="11"/>
      <c r="E38" s="11">
        <v>1000000</v>
      </c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18400000</v>
      </c>
      <c r="D54" s="8">
        <f>SUM(D55:D62)</f>
        <v>6668000</v>
      </c>
      <c r="E54" s="8">
        <f>SUM(E55:E62)</f>
        <v>13000000</v>
      </c>
    </row>
    <row r="55" spans="1:5">
      <c r="A55" s="9">
        <v>22020701</v>
      </c>
      <c r="B55" s="10" t="s">
        <v>502</v>
      </c>
      <c r="C55" s="11">
        <v>10000000</v>
      </c>
      <c r="D55" s="11">
        <v>1648000</v>
      </c>
      <c r="E55" s="19">
        <v>5000000</v>
      </c>
    </row>
    <row r="56" spans="1:5">
      <c r="A56" s="9">
        <v>22020702</v>
      </c>
      <c r="B56" s="10" t="s">
        <v>503</v>
      </c>
      <c r="C56" s="11">
        <v>0</v>
      </c>
      <c r="D56" s="11">
        <v>0</v>
      </c>
      <c r="E56" s="11">
        <v>0</v>
      </c>
    </row>
    <row r="57" spans="1:5">
      <c r="A57" s="9">
        <v>22020703</v>
      </c>
      <c r="B57" s="10" t="s">
        <v>504</v>
      </c>
      <c r="C57" s="11">
        <v>0</v>
      </c>
      <c r="D57" s="11">
        <v>0</v>
      </c>
      <c r="E57" s="11">
        <v>0</v>
      </c>
    </row>
    <row r="58" spans="1:5">
      <c r="A58" s="9">
        <v>22020707</v>
      </c>
      <c r="B58" s="10" t="s">
        <v>505</v>
      </c>
      <c r="C58" s="11">
        <v>0</v>
      </c>
      <c r="D58" s="11">
        <v>0</v>
      </c>
      <c r="E58" s="11">
        <v>0</v>
      </c>
    </row>
    <row r="59" spans="1:5">
      <c r="A59" s="9">
        <v>22020708</v>
      </c>
      <c r="B59" s="10" t="s">
        <v>506</v>
      </c>
      <c r="C59" s="11">
        <v>0</v>
      </c>
      <c r="D59" s="11">
        <v>0</v>
      </c>
      <c r="E59" s="11">
        <v>0</v>
      </c>
    </row>
    <row r="60" spans="1:5">
      <c r="A60" s="9">
        <v>22020709</v>
      </c>
      <c r="B60" s="10" t="s">
        <v>507</v>
      </c>
      <c r="C60" s="11">
        <v>8400000</v>
      </c>
      <c r="D60" s="11">
        <v>5020000</v>
      </c>
      <c r="E60" s="11">
        <v>8000000</v>
      </c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0</v>
      </c>
      <c r="D63" s="8">
        <f>SUM(D64:D66)</f>
        <v>0</v>
      </c>
      <c r="E63" s="8">
        <f>SUM(E64:E66)</f>
        <v>0</v>
      </c>
    </row>
    <row r="64" spans="1:5" hidden="1">
      <c r="A64" s="9">
        <v>22020801</v>
      </c>
      <c r="B64" s="10" t="s">
        <v>511</v>
      </c>
      <c r="C64" s="11"/>
      <c r="D64" s="11"/>
      <c r="E64" s="11"/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1000000</v>
      </c>
      <c r="D67" s="8">
        <f>SUM(D68:D69)</f>
        <v>10600</v>
      </c>
      <c r="E67" s="8">
        <f>SUM(E68:E69)</f>
        <v>400000</v>
      </c>
    </row>
    <row r="68" spans="1:5">
      <c r="A68" s="9">
        <v>22020901</v>
      </c>
      <c r="B68" s="10" t="s">
        <v>515</v>
      </c>
      <c r="C68" s="11">
        <v>1000000</v>
      </c>
      <c r="D68" s="11">
        <v>10600</v>
      </c>
      <c r="E68" s="11">
        <v>400000</v>
      </c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SUM(C71:C84)</f>
        <v>305000000</v>
      </c>
      <c r="D70" s="8">
        <f>SUM(D71:D84)</f>
        <v>281802000</v>
      </c>
      <c r="E70" s="8">
        <f>SUM(E71:E84)</f>
        <v>299000000</v>
      </c>
    </row>
    <row r="71" spans="1:5">
      <c r="A71" s="9">
        <v>22021001</v>
      </c>
      <c r="B71" s="10" t="s">
        <v>518</v>
      </c>
      <c r="C71" s="11">
        <v>5000000</v>
      </c>
      <c r="D71" s="11">
        <v>480000</v>
      </c>
      <c r="E71" s="11">
        <v>2000000</v>
      </c>
    </row>
    <row r="72" spans="1:5">
      <c r="A72" s="9">
        <v>22021002</v>
      </c>
      <c r="B72" s="10" t="s">
        <v>519</v>
      </c>
      <c r="C72" s="11">
        <v>5000000</v>
      </c>
      <c r="D72" s="11">
        <v>322000</v>
      </c>
      <c r="E72" s="11">
        <v>2000000</v>
      </c>
    </row>
    <row r="73" spans="1:5">
      <c r="A73" s="9">
        <v>22021003</v>
      </c>
      <c r="B73" s="10" t="s">
        <v>520</v>
      </c>
      <c r="C73" s="11">
        <v>0</v>
      </c>
      <c r="D73" s="11">
        <v>0</v>
      </c>
      <c r="E73" s="11">
        <v>0</v>
      </c>
    </row>
    <row r="74" spans="1:5">
      <c r="A74" s="9">
        <v>22021004</v>
      </c>
      <c r="B74" s="10" t="s">
        <v>521</v>
      </c>
      <c r="C74" s="11">
        <v>0</v>
      </c>
      <c r="D74" s="11">
        <v>0</v>
      </c>
      <c r="E74" s="11">
        <v>0</v>
      </c>
    </row>
    <row r="75" spans="1:5">
      <c r="A75" s="9">
        <v>22021006</v>
      </c>
      <c r="B75" s="10" t="s">
        <v>522</v>
      </c>
      <c r="C75" s="11">
        <v>0</v>
      </c>
      <c r="D75" s="11">
        <v>0</v>
      </c>
      <c r="E75" s="11">
        <v>0</v>
      </c>
    </row>
    <row r="76" spans="1:5">
      <c r="A76" s="9">
        <v>22021007</v>
      </c>
      <c r="B76" s="10" t="s">
        <v>523</v>
      </c>
      <c r="C76" s="11">
        <v>40000000</v>
      </c>
      <c r="D76" s="11">
        <v>33000000</v>
      </c>
      <c r="E76" s="11">
        <v>40000000</v>
      </c>
    </row>
    <row r="77" spans="1:5">
      <c r="A77" s="9">
        <v>22021008</v>
      </c>
      <c r="B77" s="10" t="s">
        <v>524</v>
      </c>
      <c r="C77" s="11">
        <v>0</v>
      </c>
      <c r="D77" s="11">
        <v>0</v>
      </c>
      <c r="E77" s="11">
        <v>0</v>
      </c>
    </row>
    <row r="78" spans="1:5">
      <c r="A78" s="9">
        <v>22021009</v>
      </c>
      <c r="B78" s="10" t="s">
        <v>525</v>
      </c>
      <c r="C78" s="11">
        <v>0</v>
      </c>
      <c r="D78" s="11">
        <v>0</v>
      </c>
      <c r="E78" s="11">
        <v>0</v>
      </c>
    </row>
    <row r="79" spans="1:5">
      <c r="A79" s="9">
        <v>22021010</v>
      </c>
      <c r="B79" s="10" t="s">
        <v>526</v>
      </c>
      <c r="C79" s="11">
        <v>0</v>
      </c>
      <c r="D79" s="11">
        <v>0</v>
      </c>
      <c r="E79" s="11">
        <v>0</v>
      </c>
    </row>
    <row r="80" spans="1:5">
      <c r="A80" s="9">
        <v>22021014</v>
      </c>
      <c r="B80" s="10" t="s">
        <v>527</v>
      </c>
      <c r="C80" s="11">
        <v>5000000</v>
      </c>
      <c r="D80" s="11">
        <v>3000000</v>
      </c>
      <c r="E80" s="11">
        <v>5000000</v>
      </c>
    </row>
    <row r="81" spans="1:5">
      <c r="A81" s="9">
        <v>22021020</v>
      </c>
      <c r="B81" s="10" t="s">
        <v>528</v>
      </c>
      <c r="C81" s="11">
        <v>0</v>
      </c>
      <c r="D81" s="11">
        <v>0</v>
      </c>
      <c r="E81" s="11">
        <v>0</v>
      </c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>
      <c r="A83" s="9">
        <v>220210</v>
      </c>
      <c r="B83" s="10" t="s">
        <v>705</v>
      </c>
      <c r="C83" s="11">
        <v>250000000</v>
      </c>
      <c r="D83" s="11">
        <v>245000000</v>
      </c>
      <c r="E83" s="11">
        <v>250000000</v>
      </c>
    </row>
    <row r="84" spans="1:5" hidden="1">
      <c r="A84" s="9">
        <v>22021052</v>
      </c>
      <c r="B84" s="10" t="s">
        <v>530</v>
      </c>
      <c r="C84" s="11"/>
      <c r="D84" s="11"/>
      <c r="E84" s="11"/>
    </row>
    <row r="85" spans="1:5" s="1" customFormat="1">
      <c r="A85" s="6">
        <v>2204</v>
      </c>
      <c r="B85" s="7" t="s">
        <v>531</v>
      </c>
      <c r="C85" s="8">
        <f>C86</f>
        <v>526954745</v>
      </c>
      <c r="D85" s="8">
        <f>D86</f>
        <v>456016391.04000002</v>
      </c>
      <c r="E85" s="8">
        <f>E86</f>
        <v>594432264.82999992</v>
      </c>
    </row>
    <row r="86" spans="1:5" s="1" customFormat="1">
      <c r="A86" s="6">
        <v>220401</v>
      </c>
      <c r="B86" s="7" t="s">
        <v>532</v>
      </c>
      <c r="C86" s="8">
        <f>C87+C88</f>
        <v>526954745</v>
      </c>
      <c r="D86" s="8">
        <f>D87+D88</f>
        <v>456016391.04000002</v>
      </c>
      <c r="E86" s="8">
        <f>E87+E88</f>
        <v>594432264.82999992</v>
      </c>
    </row>
    <row r="87" spans="1:5" s="27" customFormat="1">
      <c r="A87" s="24">
        <v>22040105</v>
      </c>
      <c r="B87" s="23" t="s">
        <v>533</v>
      </c>
      <c r="C87" s="28">
        <f>SUM(C108:C126)</f>
        <v>526954745</v>
      </c>
      <c r="D87" s="28">
        <f>SUM(D108:D126)</f>
        <v>456016391.04000002</v>
      </c>
      <c r="E87" s="28">
        <f>SUM(E108:E126)</f>
        <v>594432264.82999992</v>
      </c>
    </row>
    <row r="88" spans="1:5" hidden="1">
      <c r="A88" s="9">
        <v>22040109</v>
      </c>
      <c r="B88" s="10" t="s">
        <v>534</v>
      </c>
      <c r="C88" s="11"/>
      <c r="D88" s="11"/>
      <c r="E88" s="11"/>
    </row>
    <row r="89" spans="1:5" s="1" customFormat="1">
      <c r="A89" s="6">
        <v>2205</v>
      </c>
      <c r="B89" s="7" t="s">
        <v>535</v>
      </c>
      <c r="C89" s="8">
        <f>C90</f>
        <v>0</v>
      </c>
      <c r="D89" s="8">
        <f>D90</f>
        <v>0</v>
      </c>
      <c r="E89" s="8">
        <f>E90</f>
        <v>0</v>
      </c>
    </row>
    <row r="90" spans="1:5" s="1" customFormat="1">
      <c r="A90" s="6">
        <v>220501</v>
      </c>
      <c r="B90" s="7" t="s">
        <v>536</v>
      </c>
      <c r="C90" s="8">
        <f>SUM(C91:C93)</f>
        <v>0</v>
      </c>
      <c r="D90" s="8">
        <f>SUM(D91:D93)</f>
        <v>0</v>
      </c>
      <c r="E90" s="8">
        <f>SUM(E91:E93)</f>
        <v>0</v>
      </c>
    </row>
    <row r="91" spans="1:5" hidden="1">
      <c r="A91" s="9">
        <v>22050105</v>
      </c>
      <c r="B91" s="10" t="s">
        <v>537</v>
      </c>
      <c r="C91" s="11"/>
      <c r="D91" s="11"/>
      <c r="E91" s="11"/>
    </row>
    <row r="92" spans="1:5" hidden="1">
      <c r="A92" s="9">
        <v>22050108</v>
      </c>
      <c r="B92" s="10" t="s">
        <v>538</v>
      </c>
      <c r="C92" s="11"/>
      <c r="D92" s="11"/>
      <c r="E92" s="11"/>
    </row>
    <row r="93" spans="1:5" hidden="1">
      <c r="A93" s="9">
        <v>22050110</v>
      </c>
      <c r="B93" s="10" t="s">
        <v>539</v>
      </c>
      <c r="C93" s="11"/>
      <c r="D93" s="11"/>
      <c r="E93" s="11"/>
    </row>
    <row r="94" spans="1:5" s="1" customFormat="1">
      <c r="A94" s="6">
        <v>2206</v>
      </c>
      <c r="B94" s="7" t="s">
        <v>540</v>
      </c>
      <c r="C94" s="8">
        <f>C95+C97</f>
        <v>0</v>
      </c>
      <c r="D94" s="8">
        <f>D95+D97</f>
        <v>0</v>
      </c>
      <c r="E94" s="8">
        <f>E95+E97</f>
        <v>0</v>
      </c>
    </row>
    <row r="95" spans="1:5" s="1" customFormat="1">
      <c r="A95" s="6">
        <v>220603</v>
      </c>
      <c r="B95" s="7" t="s">
        <v>541</v>
      </c>
      <c r="C95" s="8">
        <f>C96</f>
        <v>0</v>
      </c>
      <c r="D95" s="8">
        <f>D96</f>
        <v>0</v>
      </c>
      <c r="E95" s="8">
        <f>E96</f>
        <v>0</v>
      </c>
    </row>
    <row r="96" spans="1:5" hidden="1">
      <c r="A96" s="9">
        <v>22060301</v>
      </c>
      <c r="B96" s="10" t="s">
        <v>542</v>
      </c>
      <c r="C96" s="11"/>
      <c r="D96" s="11"/>
      <c r="E96" s="11"/>
    </row>
    <row r="97" spans="1:5" s="1" customFormat="1">
      <c r="A97" s="6">
        <v>220604</v>
      </c>
      <c r="B97" s="7" t="s">
        <v>543</v>
      </c>
      <c r="C97" s="8">
        <f>SUM(C98:C99)</f>
        <v>0</v>
      </c>
      <c r="D97" s="8">
        <f>SUM(D98:D99)</f>
        <v>0</v>
      </c>
      <c r="E97" s="8">
        <f>SUM(E98:E99)</f>
        <v>0</v>
      </c>
    </row>
    <row r="98" spans="1:5" hidden="1">
      <c r="A98" s="9">
        <v>22060401</v>
      </c>
      <c r="B98" s="10" t="s">
        <v>544</v>
      </c>
      <c r="C98" s="11"/>
      <c r="D98" s="11"/>
      <c r="E98" s="11"/>
    </row>
    <row r="99" spans="1:5" hidden="1">
      <c r="A99" s="12"/>
      <c r="B99" s="12"/>
      <c r="C99" s="11"/>
      <c r="D99" s="11"/>
      <c r="E99" s="11"/>
    </row>
    <row r="100" spans="1:5" hidden="1"/>
    <row r="101" spans="1:5" hidden="1"/>
    <row r="102" spans="1:5" hidden="1"/>
    <row r="104" spans="1:5">
      <c r="A104" s="133" t="s">
        <v>706</v>
      </c>
      <c r="B104" s="133"/>
      <c r="C104" s="133"/>
      <c r="D104" s="133"/>
      <c r="E104" s="133"/>
    </row>
    <row r="105" spans="1:5">
      <c r="A105" s="135" t="s">
        <v>707</v>
      </c>
      <c r="B105" s="135"/>
      <c r="C105" s="135"/>
      <c r="D105" s="135"/>
      <c r="E105" s="135"/>
    </row>
    <row r="106" spans="1:5">
      <c r="A106" s="134" t="s">
        <v>697</v>
      </c>
      <c r="B106" s="134"/>
      <c r="C106" s="134"/>
      <c r="D106" s="134"/>
      <c r="E106" s="134"/>
    </row>
    <row r="107" spans="1:5" ht="45">
      <c r="A107" s="4" t="s">
        <v>708</v>
      </c>
      <c r="B107" s="4" t="s">
        <v>32</v>
      </c>
      <c r="C107" s="5" t="s">
        <v>3</v>
      </c>
      <c r="D107" s="5" t="s">
        <v>4</v>
      </c>
      <c r="E107" s="5" t="s">
        <v>5</v>
      </c>
    </row>
    <row r="108" spans="1:5">
      <c r="A108" s="72" t="s">
        <v>709</v>
      </c>
      <c r="B108" s="10" t="s">
        <v>710</v>
      </c>
      <c r="C108" s="11">
        <v>5130498</v>
      </c>
      <c r="D108" s="11">
        <v>5130498</v>
      </c>
      <c r="E108" s="11">
        <v>70221425.920000002</v>
      </c>
    </row>
    <row r="109" spans="1:5">
      <c r="A109" s="72" t="s">
        <v>711</v>
      </c>
      <c r="B109" s="10" t="s">
        <v>712</v>
      </c>
      <c r="C109" s="11">
        <v>8761198</v>
      </c>
      <c r="D109" s="11">
        <v>8761198</v>
      </c>
      <c r="E109" s="11">
        <v>8761198</v>
      </c>
    </row>
    <row r="110" spans="1:5">
      <c r="A110" s="72" t="s">
        <v>713</v>
      </c>
      <c r="B110" s="10" t="s">
        <v>714</v>
      </c>
      <c r="C110" s="11">
        <v>148362</v>
      </c>
      <c r="D110" s="11">
        <v>148362</v>
      </c>
      <c r="E110" s="11">
        <v>148362</v>
      </c>
    </row>
    <row r="111" spans="1:5">
      <c r="A111" s="72" t="s">
        <v>715</v>
      </c>
      <c r="B111" s="10" t="s">
        <v>716</v>
      </c>
      <c r="C111" s="11">
        <v>380000</v>
      </c>
      <c r="D111" s="11">
        <v>380000</v>
      </c>
      <c r="E111" s="11">
        <v>380000</v>
      </c>
    </row>
    <row r="112" spans="1:5">
      <c r="A112" s="72" t="s">
        <v>717</v>
      </c>
      <c r="B112" s="10" t="s">
        <v>718</v>
      </c>
      <c r="C112" s="11">
        <v>2565250</v>
      </c>
      <c r="D112" s="11">
        <v>2565250</v>
      </c>
      <c r="E112" s="11">
        <v>3511070.84</v>
      </c>
    </row>
    <row r="113" spans="1:5">
      <c r="A113" s="72" t="s">
        <v>719</v>
      </c>
      <c r="B113" s="10" t="s">
        <v>720</v>
      </c>
      <c r="C113" s="11">
        <v>25652499</v>
      </c>
      <c r="D113" s="11">
        <v>12362536.68</v>
      </c>
      <c r="E113" s="11">
        <v>52666062.689999998</v>
      </c>
    </row>
    <row r="114" spans="1:5">
      <c r="A114" s="72" t="s">
        <v>721</v>
      </c>
      <c r="B114" s="10" t="s">
        <v>722</v>
      </c>
      <c r="C114" s="11">
        <v>180000000</v>
      </c>
      <c r="D114" s="11">
        <v>180000000</v>
      </c>
      <c r="E114" s="11">
        <v>180000000</v>
      </c>
    </row>
    <row r="115" spans="1:5">
      <c r="A115" s="72" t="s">
        <v>723</v>
      </c>
      <c r="B115" s="10" t="s">
        <v>724</v>
      </c>
      <c r="C115" s="11"/>
      <c r="D115" s="11"/>
      <c r="E115" s="11">
        <v>5000000</v>
      </c>
    </row>
    <row r="116" spans="1:5">
      <c r="A116" s="72" t="s">
        <v>725</v>
      </c>
      <c r="B116" s="10" t="s">
        <v>726</v>
      </c>
      <c r="C116" s="11">
        <v>55000000</v>
      </c>
      <c r="D116" s="11">
        <v>55000000</v>
      </c>
      <c r="E116" s="11">
        <v>60000000</v>
      </c>
    </row>
    <row r="117" spans="1:5">
      <c r="A117" s="72" t="s">
        <v>727</v>
      </c>
      <c r="B117" s="10" t="s">
        <v>728</v>
      </c>
      <c r="C117" s="11">
        <v>55000000</v>
      </c>
      <c r="D117" s="11"/>
      <c r="E117" s="11">
        <v>20000000</v>
      </c>
    </row>
    <row r="118" spans="1:5">
      <c r="A118" s="72" t="s">
        <v>729</v>
      </c>
      <c r="B118" s="10" t="s">
        <v>730</v>
      </c>
      <c r="C118" s="11">
        <v>30000000</v>
      </c>
      <c r="D118" s="11">
        <v>30000000</v>
      </c>
      <c r="E118" s="11">
        <v>30000000</v>
      </c>
    </row>
    <row r="119" spans="1:5">
      <c r="A119" s="72" t="s">
        <v>731</v>
      </c>
      <c r="B119" s="10" t="s">
        <v>732</v>
      </c>
      <c r="C119" s="11">
        <v>5130499</v>
      </c>
      <c r="D119" s="11">
        <v>2482107.36</v>
      </c>
      <c r="E119" s="11">
        <v>7022141.6900000004</v>
      </c>
    </row>
    <row r="120" spans="1:5">
      <c r="A120" s="72" t="s">
        <v>733</v>
      </c>
      <c r="B120" s="10" t="s">
        <v>734</v>
      </c>
      <c r="C120" s="11">
        <v>5130498</v>
      </c>
      <c r="D120" s="11">
        <v>5130498</v>
      </c>
      <c r="E120" s="11">
        <v>52666062.689999998</v>
      </c>
    </row>
    <row r="121" spans="1:5">
      <c r="A121" s="72" t="s">
        <v>735</v>
      </c>
      <c r="B121" s="10" t="s">
        <v>736</v>
      </c>
      <c r="C121" s="19">
        <v>3000000</v>
      </c>
      <c r="D121" s="19">
        <v>3000000</v>
      </c>
      <c r="E121" s="19">
        <v>3000000</v>
      </c>
    </row>
    <row r="122" spans="1:5">
      <c r="A122" s="72" t="s">
        <v>737</v>
      </c>
      <c r="B122" s="10" t="s">
        <v>738</v>
      </c>
      <c r="C122" s="11">
        <v>150647</v>
      </c>
      <c r="D122" s="11">
        <v>150647</v>
      </c>
      <c r="E122" s="11">
        <v>150647</v>
      </c>
    </row>
    <row r="123" spans="1:5">
      <c r="A123" s="72" t="s">
        <v>739</v>
      </c>
      <c r="B123" s="10" t="s">
        <v>740</v>
      </c>
      <c r="C123" s="11">
        <v>65000</v>
      </c>
      <c r="D123" s="11">
        <v>65000</v>
      </c>
      <c r="E123" s="11">
        <v>65000</v>
      </c>
    </row>
    <row r="124" spans="1:5">
      <c r="A124" s="72" t="s">
        <v>741</v>
      </c>
      <c r="B124" s="10" t="s">
        <v>742</v>
      </c>
      <c r="C124" s="11">
        <v>790294</v>
      </c>
      <c r="D124" s="11">
        <v>790294</v>
      </c>
      <c r="E124" s="11">
        <v>790294</v>
      </c>
    </row>
    <row r="125" spans="1:5">
      <c r="A125" s="72">
        <v>18</v>
      </c>
      <c r="B125" s="10" t="s">
        <v>959</v>
      </c>
      <c r="C125" s="11">
        <v>150000000</v>
      </c>
      <c r="D125" s="11">
        <v>150000000</v>
      </c>
      <c r="E125" s="11">
        <v>100000000</v>
      </c>
    </row>
    <row r="126" spans="1:5" ht="15.6" thickBot="1">
      <c r="A126" s="72">
        <v>19</v>
      </c>
      <c r="B126" s="10" t="s">
        <v>744</v>
      </c>
      <c r="C126" s="11">
        <v>50000</v>
      </c>
      <c r="D126" s="11">
        <v>50000</v>
      </c>
      <c r="E126" s="11">
        <v>50000</v>
      </c>
    </row>
    <row r="127" spans="1:5" ht="15.6" thickBot="1">
      <c r="A127" s="102">
        <v>20</v>
      </c>
      <c r="B127" s="103" t="s">
        <v>554</v>
      </c>
      <c r="C127" s="104">
        <v>0</v>
      </c>
      <c r="D127" s="105">
        <v>0</v>
      </c>
      <c r="E127" s="106">
        <v>38000000</v>
      </c>
    </row>
    <row r="128" spans="1:5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63" orientation="landscape" r:id="rId1"/>
  <headerFooter>
    <oddFooter>Page &amp;P of &amp;N</oddFooter>
  </headerFooter>
  <rowBreaks count="1" manualBreakCount="1">
    <brk id="10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zoomScale="110" zoomScaleNormal="120" zoomScaleSheetLayoutView="110" workbookViewId="0">
      <selection activeCell="A80" sqref="A80:XFD81"/>
    </sheetView>
  </sheetViews>
  <sheetFormatPr defaultColWidth="8.88671875" defaultRowHeight="15"/>
  <cols>
    <col min="1" max="1" width="19.109375" style="2" customWidth="1"/>
    <col min="2" max="2" width="13.109375" style="2" customWidth="1"/>
    <col min="3" max="3" width="50.6640625" style="2" customWidth="1"/>
    <col min="4" max="4" width="23" style="2" customWidth="1"/>
    <col min="5" max="5" width="22.44140625" style="2" customWidth="1"/>
    <col min="6" max="6" width="25.5546875" style="2" customWidth="1"/>
    <col min="7" max="16384" width="8.88671875" style="2"/>
  </cols>
  <sheetData>
    <row r="1" spans="1:6">
      <c r="A1" s="133" t="s">
        <v>7</v>
      </c>
      <c r="B1" s="133"/>
      <c r="C1" s="133"/>
      <c r="D1" s="133"/>
      <c r="E1" s="133"/>
      <c r="F1" s="133"/>
    </row>
    <row r="2" spans="1:6">
      <c r="A2" s="134" t="s">
        <v>745</v>
      </c>
      <c r="B2" s="134"/>
      <c r="C2" s="134"/>
      <c r="D2" s="134"/>
      <c r="E2" s="134"/>
      <c r="F2" s="134"/>
    </row>
    <row r="3" spans="1:6">
      <c r="A3" s="3"/>
      <c r="B3" s="3"/>
      <c r="C3" s="3"/>
      <c r="D3" s="3"/>
      <c r="E3" s="3"/>
      <c r="F3" s="3"/>
    </row>
    <row r="4" spans="1:6">
      <c r="A4" s="134" t="s">
        <v>697</v>
      </c>
      <c r="B4" s="134"/>
      <c r="C4" s="134"/>
      <c r="D4" s="134"/>
      <c r="E4" s="134"/>
      <c r="F4" s="134"/>
    </row>
    <row r="6" spans="1:6" ht="45">
      <c r="A6" s="5" t="s">
        <v>558</v>
      </c>
      <c r="B6" s="5" t="s">
        <v>559</v>
      </c>
      <c r="C6" s="5" t="s">
        <v>560</v>
      </c>
      <c r="D6" s="5" t="s">
        <v>3</v>
      </c>
      <c r="E6" s="5" t="s">
        <v>4</v>
      </c>
      <c r="F6" s="5" t="s">
        <v>5</v>
      </c>
    </row>
    <row r="7" spans="1:6" s="1" customFormat="1" ht="30">
      <c r="A7" s="70" t="s">
        <v>746</v>
      </c>
      <c r="B7" s="6">
        <v>3</v>
      </c>
      <c r="C7" s="7" t="s">
        <v>562</v>
      </c>
      <c r="D7" s="15">
        <f>D8+D12+D33+D38+D44+D53+D60+D72+D79+D85</f>
        <v>305422629.19999999</v>
      </c>
      <c r="E7" s="15">
        <f>E8+E12+E33+E38+E44+E53+E60+E72+E79+E85</f>
        <v>255000000</v>
      </c>
      <c r="F7" s="15">
        <f>F8+F12+F33+F38+F44+F53+F60+F72+F79+F85</f>
        <v>1610347722.6700001</v>
      </c>
    </row>
    <row r="8" spans="1:6" s="1" customFormat="1">
      <c r="A8" s="7"/>
      <c r="B8" s="6">
        <v>32010100</v>
      </c>
      <c r="C8" s="7" t="s">
        <v>563</v>
      </c>
      <c r="D8" s="15">
        <f>SUM(D9:D11)</f>
        <v>0</v>
      </c>
      <c r="E8" s="15">
        <f>SUM(E9:E11)</f>
        <v>0</v>
      </c>
      <c r="F8" s="15">
        <f>SUM(F9:F11)</f>
        <v>0</v>
      </c>
    </row>
    <row r="9" spans="1:6" hidden="1">
      <c r="A9" s="71" t="s">
        <v>747</v>
      </c>
      <c r="B9" s="9">
        <v>32010101</v>
      </c>
      <c r="C9" s="10" t="s">
        <v>564</v>
      </c>
      <c r="D9" s="16"/>
      <c r="E9" s="16"/>
      <c r="F9" s="16"/>
    </row>
    <row r="10" spans="1:6" hidden="1">
      <c r="A10" s="10"/>
      <c r="B10" s="9"/>
      <c r="C10" s="10" t="s">
        <v>748</v>
      </c>
      <c r="D10" s="16"/>
      <c r="E10" s="16"/>
      <c r="F10" s="16"/>
    </row>
    <row r="11" spans="1:6" hidden="1">
      <c r="A11" s="10"/>
      <c r="B11" s="9"/>
      <c r="C11" s="10"/>
      <c r="D11" s="16"/>
      <c r="E11" s="16"/>
      <c r="F11" s="16"/>
    </row>
    <row r="12" spans="1:6" s="1" customFormat="1">
      <c r="A12" s="7"/>
      <c r="B12" s="6">
        <v>32010200</v>
      </c>
      <c r="C12" s="7" t="s">
        <v>610</v>
      </c>
      <c r="D12" s="15">
        <f>SUM(D13:D14)</f>
        <v>305422629.19999999</v>
      </c>
      <c r="E12" s="15">
        <f>SUM(E13:E14)</f>
        <v>255000000</v>
      </c>
      <c r="F12" s="15">
        <f>SUM(F13:F14)</f>
        <v>1410347722.6700001</v>
      </c>
    </row>
    <row r="13" spans="1:6">
      <c r="A13" s="71" t="s">
        <v>749</v>
      </c>
      <c r="B13" s="9">
        <v>32010202</v>
      </c>
      <c r="C13" s="10" t="s">
        <v>957</v>
      </c>
      <c r="D13" s="16"/>
      <c r="E13" s="16"/>
      <c r="F13" s="16">
        <v>400000000</v>
      </c>
    </row>
    <row r="14" spans="1:6" s="1" customFormat="1">
      <c r="A14" s="73" t="s">
        <v>750</v>
      </c>
      <c r="B14" s="24">
        <v>32010221</v>
      </c>
      <c r="C14" s="23" t="s">
        <v>751</v>
      </c>
      <c r="D14" s="25">
        <f>SUM(D94:D114)</f>
        <v>305422629.19999999</v>
      </c>
      <c r="E14" s="25">
        <f>SUM(E94:E114)</f>
        <v>255000000</v>
      </c>
      <c r="F14" s="25">
        <f>SUM(F94:F114)</f>
        <v>1010347722.67</v>
      </c>
    </row>
    <row r="15" spans="1:6" s="1" customFormat="1" hidden="1">
      <c r="A15" s="7"/>
      <c r="B15" s="6"/>
      <c r="C15" s="7"/>
      <c r="D15" s="15"/>
      <c r="E15" s="15"/>
      <c r="F15" s="15"/>
    </row>
    <row r="16" spans="1:6" s="1" customFormat="1" hidden="1">
      <c r="A16" s="7"/>
      <c r="B16" s="6"/>
      <c r="C16" s="7"/>
      <c r="D16" s="15"/>
      <c r="E16" s="15"/>
      <c r="F16" s="15"/>
    </row>
    <row r="17" spans="1:6" s="1" customFormat="1" hidden="1">
      <c r="A17" s="7"/>
      <c r="B17" s="6"/>
      <c r="C17" s="7"/>
      <c r="D17" s="15"/>
      <c r="E17" s="15"/>
      <c r="F17" s="15"/>
    </row>
    <row r="18" spans="1:6" s="1" customFormat="1" hidden="1">
      <c r="A18" s="7"/>
      <c r="B18" s="6"/>
      <c r="C18" s="7"/>
      <c r="D18" s="15"/>
      <c r="E18" s="15"/>
      <c r="F18" s="15"/>
    </row>
    <row r="19" spans="1:6" s="1" customFormat="1" hidden="1">
      <c r="A19" s="7"/>
      <c r="B19" s="6"/>
      <c r="C19" s="7"/>
      <c r="D19" s="15"/>
      <c r="E19" s="15"/>
      <c r="F19" s="15"/>
    </row>
    <row r="20" spans="1:6" s="1" customFormat="1" hidden="1">
      <c r="A20" s="7"/>
      <c r="B20" s="6"/>
      <c r="C20" s="7"/>
      <c r="D20" s="15"/>
      <c r="E20" s="15"/>
      <c r="F20" s="15"/>
    </row>
    <row r="21" spans="1:6" s="1" customFormat="1" hidden="1">
      <c r="A21" s="7"/>
      <c r="B21" s="6"/>
      <c r="C21" s="7"/>
      <c r="D21" s="15"/>
      <c r="E21" s="15"/>
      <c r="F21" s="15"/>
    </row>
    <row r="22" spans="1:6" s="1" customFormat="1" hidden="1">
      <c r="A22" s="7"/>
      <c r="B22" s="6"/>
      <c r="C22" s="7"/>
      <c r="D22" s="15"/>
      <c r="E22" s="15"/>
      <c r="F22" s="15"/>
    </row>
    <row r="23" spans="1:6" s="1" customFormat="1" hidden="1">
      <c r="A23" s="7"/>
      <c r="B23" s="6"/>
      <c r="C23" s="7"/>
      <c r="D23" s="15"/>
      <c r="E23" s="15"/>
      <c r="F23" s="15"/>
    </row>
    <row r="24" spans="1:6" s="1" customFormat="1" hidden="1">
      <c r="A24" s="7"/>
      <c r="B24" s="6"/>
      <c r="C24" s="7"/>
      <c r="D24" s="15"/>
      <c r="E24" s="15"/>
      <c r="F24" s="15"/>
    </row>
    <row r="25" spans="1:6" s="1" customFormat="1" hidden="1">
      <c r="A25" s="7"/>
      <c r="B25" s="6"/>
      <c r="C25" s="7"/>
      <c r="D25" s="15"/>
      <c r="E25" s="15"/>
      <c r="F25" s="15"/>
    </row>
    <row r="26" spans="1:6" s="1" customFormat="1" hidden="1">
      <c r="A26" s="7"/>
      <c r="B26" s="6"/>
      <c r="C26" s="7"/>
      <c r="D26" s="15"/>
      <c r="E26" s="15"/>
      <c r="F26" s="15"/>
    </row>
    <row r="27" spans="1:6" s="1" customFormat="1" hidden="1">
      <c r="A27" s="7"/>
      <c r="B27" s="6"/>
      <c r="C27" s="7"/>
      <c r="D27" s="15"/>
      <c r="E27" s="15"/>
      <c r="F27" s="15"/>
    </row>
    <row r="28" spans="1:6" s="1" customFormat="1" hidden="1">
      <c r="A28" s="7"/>
      <c r="B28" s="6"/>
      <c r="C28" s="7"/>
      <c r="D28" s="15"/>
      <c r="E28" s="15"/>
      <c r="F28" s="15"/>
    </row>
    <row r="29" spans="1:6" s="1" customFormat="1" hidden="1">
      <c r="A29" s="7"/>
      <c r="B29" s="6"/>
      <c r="C29" s="7"/>
      <c r="D29" s="15"/>
      <c r="E29" s="15"/>
      <c r="F29" s="15"/>
    </row>
    <row r="30" spans="1:6" s="1" customFormat="1" hidden="1">
      <c r="A30" s="7"/>
      <c r="B30" s="6"/>
      <c r="C30" s="7"/>
      <c r="D30" s="15"/>
      <c r="E30" s="15"/>
      <c r="F30" s="15"/>
    </row>
    <row r="31" spans="1:6" s="1" customFormat="1" hidden="1">
      <c r="A31" s="7"/>
      <c r="B31" s="6"/>
      <c r="C31" s="7"/>
      <c r="D31" s="15"/>
      <c r="E31" s="15"/>
      <c r="F31" s="15"/>
    </row>
    <row r="32" spans="1:6" s="1" customFormat="1" hidden="1">
      <c r="A32" s="7"/>
      <c r="B32" s="6"/>
      <c r="C32" s="7"/>
      <c r="D32" s="15"/>
      <c r="E32" s="15"/>
      <c r="F32" s="15"/>
    </row>
    <row r="33" spans="1:6" s="1" customFormat="1">
      <c r="A33" s="7"/>
      <c r="B33" s="6">
        <v>320103</v>
      </c>
      <c r="C33" s="7" t="s">
        <v>612</v>
      </c>
      <c r="D33" s="15">
        <f>SUM(D34:D37)</f>
        <v>0</v>
      </c>
      <c r="E33" s="15">
        <f>SUM(E34:E37)</f>
        <v>0</v>
      </c>
      <c r="F33" s="15">
        <f>SUM(F34:F37)</f>
        <v>0</v>
      </c>
    </row>
    <row r="34" spans="1:6" hidden="1">
      <c r="A34" s="71" t="s">
        <v>752</v>
      </c>
      <c r="B34" s="9">
        <v>32010301</v>
      </c>
      <c r="C34" s="10" t="s">
        <v>613</v>
      </c>
      <c r="D34" s="16"/>
      <c r="E34" s="16"/>
      <c r="F34" s="16"/>
    </row>
    <row r="35" spans="1:6" hidden="1">
      <c r="A35" s="10"/>
      <c r="B35" s="9"/>
      <c r="C35" s="10"/>
      <c r="D35" s="16"/>
      <c r="E35" s="16"/>
      <c r="F35" s="16"/>
    </row>
    <row r="36" spans="1:6" hidden="1">
      <c r="A36" s="10"/>
      <c r="B36" s="9"/>
      <c r="C36" s="10"/>
      <c r="D36" s="16"/>
      <c r="E36" s="16"/>
      <c r="F36" s="16"/>
    </row>
    <row r="37" spans="1:6" hidden="1">
      <c r="A37" s="10"/>
      <c r="B37" s="9"/>
      <c r="C37" s="10"/>
      <c r="D37" s="16"/>
      <c r="E37" s="16"/>
      <c r="F37" s="16"/>
    </row>
    <row r="38" spans="1:6" s="1" customFormat="1">
      <c r="A38" s="7"/>
      <c r="B38" s="6">
        <v>32010400</v>
      </c>
      <c r="C38" s="7" t="s">
        <v>614</v>
      </c>
      <c r="D38" s="15">
        <f>SUM(D39:D43)</f>
        <v>0</v>
      </c>
      <c r="E38" s="15">
        <f>SUM(E39:E43)</f>
        <v>0</v>
      </c>
      <c r="F38" s="15">
        <f>SUM(F39:F43)</f>
        <v>0</v>
      </c>
    </row>
    <row r="39" spans="1:6" hidden="1">
      <c r="A39" s="71" t="s">
        <v>753</v>
      </c>
      <c r="B39" s="9">
        <v>32010405</v>
      </c>
      <c r="C39" s="10" t="s">
        <v>615</v>
      </c>
      <c r="D39" s="16"/>
      <c r="E39" s="16"/>
      <c r="F39" s="16"/>
    </row>
    <row r="40" spans="1:6" hidden="1">
      <c r="A40" s="71" t="s">
        <v>754</v>
      </c>
      <c r="B40" s="9">
        <v>32010406</v>
      </c>
      <c r="C40" s="10" t="s">
        <v>617</v>
      </c>
      <c r="D40" s="16"/>
      <c r="E40" s="16"/>
      <c r="F40" s="16"/>
    </row>
    <row r="41" spans="1:6" hidden="1">
      <c r="A41" s="71" t="s">
        <v>755</v>
      </c>
      <c r="B41" s="9">
        <v>32010407</v>
      </c>
      <c r="C41" s="10" t="s">
        <v>619</v>
      </c>
      <c r="D41" s="16"/>
      <c r="E41" s="16"/>
      <c r="F41" s="16"/>
    </row>
    <row r="42" spans="1:6" hidden="1">
      <c r="A42" s="71" t="s">
        <v>756</v>
      </c>
      <c r="B42" s="9">
        <v>32010408</v>
      </c>
      <c r="C42" s="10" t="s">
        <v>620</v>
      </c>
      <c r="D42" s="16"/>
      <c r="E42" s="16"/>
      <c r="F42" s="16"/>
    </row>
    <row r="43" spans="1:6" hidden="1">
      <c r="A43" s="10"/>
      <c r="B43" s="9"/>
      <c r="C43" s="10"/>
      <c r="D43" s="16"/>
      <c r="E43" s="16"/>
      <c r="F43" s="16"/>
    </row>
    <row r="44" spans="1:6" s="1" customFormat="1">
      <c r="A44" s="7"/>
      <c r="B44" s="6">
        <v>320105</v>
      </c>
      <c r="C44" s="7" t="s">
        <v>621</v>
      </c>
      <c r="D44" s="15">
        <f>SUM(D45:D52)</f>
        <v>0</v>
      </c>
      <c r="E44" s="15">
        <f>SUM(E45:E52)</f>
        <v>0</v>
      </c>
      <c r="F44" s="15">
        <f>SUM(F45:F52)</f>
        <v>0</v>
      </c>
    </row>
    <row r="45" spans="1:6" hidden="1">
      <c r="A45" s="71" t="s">
        <v>757</v>
      </c>
      <c r="B45" s="9">
        <v>32010501</v>
      </c>
      <c r="C45" s="10" t="s">
        <v>622</v>
      </c>
      <c r="D45" s="16"/>
      <c r="E45" s="16"/>
      <c r="F45" s="16"/>
    </row>
    <row r="46" spans="1:6" hidden="1">
      <c r="A46" s="10"/>
      <c r="B46" s="9"/>
      <c r="C46" s="10"/>
      <c r="D46" s="16"/>
      <c r="E46" s="16"/>
      <c r="F46" s="16"/>
    </row>
    <row r="47" spans="1:6" hidden="1">
      <c r="A47" s="10"/>
      <c r="B47" s="9"/>
      <c r="C47" s="10"/>
      <c r="D47" s="16"/>
      <c r="E47" s="16"/>
      <c r="F47" s="16"/>
    </row>
    <row r="48" spans="1:6" hidden="1">
      <c r="A48" s="10"/>
      <c r="B48" s="9"/>
      <c r="C48" s="10"/>
      <c r="D48" s="16"/>
      <c r="E48" s="16"/>
      <c r="F48" s="16"/>
    </row>
    <row r="49" spans="1:6" hidden="1">
      <c r="A49" s="10"/>
      <c r="B49" s="9"/>
      <c r="C49" s="10"/>
      <c r="D49" s="16"/>
      <c r="E49" s="16"/>
      <c r="F49" s="16"/>
    </row>
    <row r="50" spans="1:6" hidden="1">
      <c r="A50" s="17"/>
      <c r="B50" s="18"/>
      <c r="C50" s="17"/>
      <c r="D50" s="16"/>
      <c r="E50" s="16"/>
      <c r="F50" s="16"/>
    </row>
    <row r="51" spans="1:6" hidden="1">
      <c r="A51" s="17"/>
      <c r="B51" s="18"/>
      <c r="C51" s="17"/>
      <c r="D51" s="16"/>
      <c r="E51" s="16"/>
      <c r="F51" s="16"/>
    </row>
    <row r="52" spans="1:6" hidden="1">
      <c r="A52" s="17"/>
      <c r="B52" s="18"/>
      <c r="C52" s="17"/>
      <c r="D52" s="16"/>
      <c r="E52" s="16"/>
      <c r="F52" s="16"/>
    </row>
    <row r="53" spans="1:6" s="1" customFormat="1">
      <c r="A53" s="7"/>
      <c r="B53" s="6">
        <v>320106</v>
      </c>
      <c r="C53" s="7" t="s">
        <v>623</v>
      </c>
      <c r="D53" s="15">
        <f>SUM(D54:D59)</f>
        <v>0</v>
      </c>
      <c r="E53" s="15">
        <f>SUM(E54:E59)</f>
        <v>0</v>
      </c>
      <c r="F53" s="15">
        <f>SUM(F54:F59)</f>
        <v>0</v>
      </c>
    </row>
    <row r="54" spans="1:6" hidden="1">
      <c r="A54" s="71" t="s">
        <v>758</v>
      </c>
      <c r="B54" s="9">
        <v>32010601</v>
      </c>
      <c r="C54" s="10" t="s">
        <v>625</v>
      </c>
      <c r="D54" s="16"/>
      <c r="E54" s="16"/>
      <c r="F54" s="16"/>
    </row>
    <row r="55" spans="1:6" hidden="1">
      <c r="A55" s="71" t="s">
        <v>759</v>
      </c>
      <c r="B55" s="9">
        <v>32010602</v>
      </c>
      <c r="C55" s="10" t="s">
        <v>627</v>
      </c>
      <c r="D55" s="16"/>
      <c r="E55" s="16"/>
      <c r="F55" s="16"/>
    </row>
    <row r="56" spans="1:6" hidden="1">
      <c r="A56" s="10"/>
      <c r="B56" s="9"/>
      <c r="C56" s="10"/>
      <c r="D56" s="16"/>
      <c r="E56" s="16"/>
      <c r="F56" s="16"/>
    </row>
    <row r="57" spans="1:6" hidden="1">
      <c r="A57" s="10"/>
      <c r="B57" s="9"/>
      <c r="C57" s="10"/>
      <c r="D57" s="16"/>
      <c r="E57" s="16"/>
      <c r="F57" s="16"/>
    </row>
    <row r="58" spans="1:6" hidden="1">
      <c r="A58" s="10"/>
      <c r="B58" s="9"/>
      <c r="C58" s="10"/>
      <c r="D58" s="16"/>
      <c r="E58" s="16"/>
      <c r="F58" s="16"/>
    </row>
    <row r="59" spans="1:6" hidden="1">
      <c r="A59" s="10"/>
      <c r="B59" s="9"/>
      <c r="C59" s="10"/>
      <c r="D59" s="16"/>
      <c r="E59" s="16"/>
      <c r="F59" s="16"/>
    </row>
    <row r="60" spans="1:6" s="1" customFormat="1">
      <c r="A60" s="7"/>
      <c r="B60" s="6">
        <v>320109</v>
      </c>
      <c r="C60" s="7" t="s">
        <v>628</v>
      </c>
      <c r="D60" s="15">
        <f>SUM(D61:D71)</f>
        <v>0</v>
      </c>
      <c r="E60" s="15">
        <f>SUM(E61:E71)</f>
        <v>0</v>
      </c>
      <c r="F60" s="15">
        <f>SUM(F61:F71)</f>
        <v>0</v>
      </c>
    </row>
    <row r="61" spans="1:6" hidden="1">
      <c r="A61" s="71" t="s">
        <v>760</v>
      </c>
      <c r="B61" s="9">
        <v>32010903</v>
      </c>
      <c r="C61" s="10" t="s">
        <v>629</v>
      </c>
      <c r="D61" s="16"/>
      <c r="E61" s="16"/>
      <c r="F61" s="16"/>
    </row>
    <row r="62" spans="1:6" hidden="1">
      <c r="A62" s="10"/>
      <c r="B62" s="9"/>
      <c r="C62" s="10"/>
      <c r="D62" s="16"/>
      <c r="E62" s="16"/>
      <c r="F62" s="16"/>
    </row>
    <row r="63" spans="1:6" hidden="1">
      <c r="A63" s="71" t="s">
        <v>761</v>
      </c>
      <c r="B63" s="9">
        <v>32010904</v>
      </c>
      <c r="C63" s="10" t="s">
        <v>630</v>
      </c>
      <c r="D63" s="16"/>
      <c r="E63" s="16"/>
      <c r="F63" s="16"/>
    </row>
    <row r="64" spans="1:6" hidden="1">
      <c r="A64" s="10"/>
      <c r="B64" s="9"/>
      <c r="C64" s="10"/>
      <c r="D64" s="16"/>
      <c r="E64" s="16"/>
      <c r="F64" s="16"/>
    </row>
    <row r="65" spans="1:6" hidden="1">
      <c r="A65" s="71" t="s">
        <v>762</v>
      </c>
      <c r="B65" s="9">
        <v>32010935</v>
      </c>
      <c r="C65" s="10" t="s">
        <v>631</v>
      </c>
      <c r="D65" s="16"/>
      <c r="E65" s="16"/>
      <c r="F65" s="16"/>
    </row>
    <row r="66" spans="1:6" hidden="1">
      <c r="A66" s="10"/>
      <c r="B66" s="9"/>
      <c r="C66" s="10"/>
      <c r="D66" s="16"/>
      <c r="E66" s="16"/>
      <c r="F66" s="16"/>
    </row>
    <row r="67" spans="1:6" hidden="1">
      <c r="A67" s="10"/>
      <c r="B67" s="9"/>
      <c r="C67" s="10"/>
      <c r="D67" s="16"/>
      <c r="E67" s="16"/>
      <c r="F67" s="16"/>
    </row>
    <row r="68" spans="1:6" hidden="1">
      <c r="A68" s="10"/>
      <c r="B68" s="9"/>
      <c r="C68" s="10"/>
      <c r="D68" s="16"/>
      <c r="E68" s="16"/>
      <c r="F68" s="16"/>
    </row>
    <row r="69" spans="1:6" hidden="1">
      <c r="A69" s="71" t="s">
        <v>763</v>
      </c>
      <c r="B69" s="9">
        <v>32010936</v>
      </c>
      <c r="C69" s="10" t="s">
        <v>632</v>
      </c>
      <c r="D69" s="16"/>
      <c r="E69" s="16"/>
      <c r="F69" s="16"/>
    </row>
    <row r="70" spans="1:6" hidden="1">
      <c r="A70" s="10"/>
      <c r="B70" s="9"/>
      <c r="C70" s="10"/>
      <c r="D70" s="16"/>
      <c r="E70" s="16"/>
      <c r="F70" s="16"/>
    </row>
    <row r="71" spans="1:6" hidden="1">
      <c r="A71" s="10"/>
      <c r="B71" s="9"/>
      <c r="C71" s="10"/>
      <c r="D71" s="16"/>
      <c r="E71" s="16"/>
      <c r="F71" s="16"/>
    </row>
    <row r="72" spans="1:6" s="1" customFormat="1">
      <c r="A72" s="7"/>
      <c r="B72" s="6">
        <v>320201</v>
      </c>
      <c r="C72" s="7" t="s">
        <v>633</v>
      </c>
      <c r="D72" s="15">
        <f>SUM(D73:D78)</f>
        <v>0</v>
      </c>
      <c r="E72" s="15">
        <f>SUM(E73:E78)</f>
        <v>0</v>
      </c>
      <c r="F72" s="15">
        <f>SUM(F73:F78)</f>
        <v>200000000</v>
      </c>
    </row>
    <row r="73" spans="1:6" hidden="1">
      <c r="A73" s="71" t="s">
        <v>764</v>
      </c>
      <c r="B73" s="9">
        <v>32020101</v>
      </c>
      <c r="C73" s="10" t="s">
        <v>634</v>
      </c>
      <c r="D73" s="16"/>
      <c r="E73" s="16"/>
      <c r="F73" s="16"/>
    </row>
    <row r="74" spans="1:6" hidden="1">
      <c r="A74" s="10"/>
      <c r="B74" s="9"/>
      <c r="C74" s="10"/>
      <c r="D74" s="16"/>
      <c r="E74" s="16"/>
      <c r="F74" s="16"/>
    </row>
    <row r="75" spans="1:6" hidden="1">
      <c r="A75" s="71" t="s">
        <v>765</v>
      </c>
      <c r="B75" s="9">
        <v>32020102</v>
      </c>
      <c r="C75" s="10" t="s">
        <v>650</v>
      </c>
      <c r="D75" s="16"/>
      <c r="E75" s="16"/>
      <c r="F75" s="16"/>
    </row>
    <row r="76" spans="1:6" hidden="1">
      <c r="A76" s="10"/>
      <c r="B76" s="9"/>
      <c r="C76" s="10"/>
      <c r="D76" s="16"/>
      <c r="E76" s="16"/>
      <c r="F76" s="16"/>
    </row>
    <row r="77" spans="1:6" ht="30">
      <c r="A77" s="71" t="s">
        <v>766</v>
      </c>
      <c r="B77" s="9">
        <v>32020104</v>
      </c>
      <c r="C77" s="10" t="s">
        <v>958</v>
      </c>
      <c r="D77" s="16"/>
      <c r="E77" s="16"/>
      <c r="F77" s="16">
        <v>200000000</v>
      </c>
    </row>
    <row r="78" spans="1:6" hidden="1">
      <c r="A78" s="10"/>
      <c r="B78" s="9"/>
      <c r="C78" s="10"/>
      <c r="D78" s="16"/>
      <c r="E78" s="16"/>
      <c r="F78" s="16"/>
    </row>
    <row r="79" spans="1:6" s="1" customFormat="1">
      <c r="A79" s="7"/>
      <c r="B79" s="6">
        <v>320301</v>
      </c>
      <c r="C79" s="7" t="s">
        <v>652</v>
      </c>
      <c r="D79" s="15">
        <f>SUM(D80:D84)</f>
        <v>0</v>
      </c>
      <c r="E79" s="15">
        <f>SUM(E80:E84)</f>
        <v>0</v>
      </c>
      <c r="F79" s="15">
        <f>SUM(F80:F84)</f>
        <v>0</v>
      </c>
    </row>
    <row r="80" spans="1:6" hidden="1">
      <c r="A80" s="71" t="s">
        <v>767</v>
      </c>
      <c r="B80" s="9">
        <v>32030101</v>
      </c>
      <c r="C80" s="10" t="s">
        <v>653</v>
      </c>
      <c r="D80" s="16"/>
      <c r="E80" s="16"/>
      <c r="F80" s="16"/>
    </row>
    <row r="81" spans="1:6" hidden="1">
      <c r="A81" s="71" t="s">
        <v>768</v>
      </c>
      <c r="B81" s="9">
        <v>32030109</v>
      </c>
      <c r="C81" s="10" t="s">
        <v>654</v>
      </c>
      <c r="D81" s="16"/>
      <c r="E81" s="16"/>
      <c r="F81" s="16"/>
    </row>
    <row r="82" spans="1:6" hidden="1">
      <c r="A82" s="71" t="s">
        <v>769</v>
      </c>
      <c r="B82" s="9">
        <v>32030110</v>
      </c>
      <c r="C82" s="10" t="s">
        <v>655</v>
      </c>
      <c r="D82" s="16"/>
      <c r="E82" s="16"/>
      <c r="F82" s="16"/>
    </row>
    <row r="83" spans="1:6" hidden="1">
      <c r="A83" s="17"/>
      <c r="B83" s="18"/>
      <c r="C83" s="17"/>
      <c r="D83" s="16"/>
      <c r="E83" s="16"/>
      <c r="F83" s="16"/>
    </row>
    <row r="84" spans="1:6" hidden="1">
      <c r="A84" s="17"/>
      <c r="B84" s="18"/>
      <c r="C84" s="17"/>
      <c r="D84" s="16"/>
      <c r="E84" s="16"/>
      <c r="F84" s="16"/>
    </row>
    <row r="85" spans="1:6" s="1" customFormat="1">
      <c r="A85" s="7"/>
      <c r="B85" s="6">
        <v>32011000</v>
      </c>
      <c r="C85" s="7" t="s">
        <v>656</v>
      </c>
      <c r="D85" s="15">
        <f>SUM(D86:D87)</f>
        <v>0</v>
      </c>
      <c r="E85" s="15">
        <f>SUM(E86:E87)</f>
        <v>0</v>
      </c>
      <c r="F85" s="15">
        <f>SUM(F86:F87)</f>
        <v>0</v>
      </c>
    </row>
    <row r="86" spans="1:6" hidden="1">
      <c r="A86" s="71" t="s">
        <v>770</v>
      </c>
      <c r="B86" s="17"/>
      <c r="C86" s="17"/>
      <c r="D86" s="16"/>
      <c r="E86" s="16"/>
      <c r="F86" s="16"/>
    </row>
    <row r="87" spans="1:6" hidden="1">
      <c r="A87" s="17"/>
      <c r="B87" s="17"/>
      <c r="C87" s="17"/>
      <c r="D87" s="16"/>
      <c r="E87" s="16"/>
      <c r="F87" s="16"/>
    </row>
    <row r="89" spans="1:6">
      <c r="A89" s="133" t="s">
        <v>706</v>
      </c>
      <c r="B89" s="133"/>
      <c r="C89" s="133"/>
      <c r="D89" s="133"/>
      <c r="E89" s="133"/>
      <c r="F89" s="133"/>
    </row>
    <row r="90" spans="1:6">
      <c r="A90" s="134" t="s">
        <v>771</v>
      </c>
      <c r="B90" s="134"/>
      <c r="C90" s="134"/>
      <c r="D90" s="134"/>
      <c r="E90" s="134"/>
      <c r="F90" s="134"/>
    </row>
    <row r="91" spans="1:6">
      <c r="A91" s="134" t="s">
        <v>697</v>
      </c>
      <c r="B91" s="134"/>
      <c r="C91" s="134"/>
      <c r="D91" s="134"/>
      <c r="E91" s="134"/>
      <c r="F91" s="134"/>
    </row>
    <row r="93" spans="1:6" ht="45">
      <c r="A93" s="5"/>
      <c r="B93" s="5" t="s">
        <v>708</v>
      </c>
      <c r="C93" s="5" t="s">
        <v>560</v>
      </c>
      <c r="D93" s="5" t="s">
        <v>3</v>
      </c>
      <c r="E93" s="5" t="s">
        <v>4</v>
      </c>
      <c r="F93" s="5" t="s">
        <v>5</v>
      </c>
    </row>
    <row r="94" spans="1:6" ht="30">
      <c r="A94" s="10"/>
      <c r="B94" s="9" t="s">
        <v>709</v>
      </c>
      <c r="C94" s="10" t="s">
        <v>772</v>
      </c>
      <c r="D94" s="16"/>
      <c r="E94" s="16"/>
      <c r="F94" s="16">
        <v>205882352</v>
      </c>
    </row>
    <row r="95" spans="1:6" ht="30">
      <c r="A95" s="10"/>
      <c r="B95" s="9" t="s">
        <v>711</v>
      </c>
      <c r="C95" s="10" t="s">
        <v>773</v>
      </c>
      <c r="D95" s="16"/>
      <c r="E95" s="16"/>
      <c r="F95" s="16">
        <v>5000000</v>
      </c>
    </row>
    <row r="96" spans="1:6" ht="30">
      <c r="A96" s="10"/>
      <c r="B96" s="9" t="s">
        <v>713</v>
      </c>
      <c r="C96" s="10" t="s">
        <v>774</v>
      </c>
      <c r="D96" s="16"/>
      <c r="E96" s="16"/>
      <c r="F96" s="16">
        <v>6627647.0599999996</v>
      </c>
    </row>
    <row r="97" spans="1:6" ht="45">
      <c r="A97" s="10"/>
      <c r="B97" s="9" t="s">
        <v>715</v>
      </c>
      <c r="C97" s="10" t="s">
        <v>775</v>
      </c>
      <c r="D97" s="16"/>
      <c r="E97" s="16"/>
      <c r="F97" s="16">
        <v>15500000</v>
      </c>
    </row>
    <row r="98" spans="1:6" ht="30">
      <c r="A98" s="10"/>
      <c r="B98" s="9" t="s">
        <v>717</v>
      </c>
      <c r="C98" s="10" t="s">
        <v>776</v>
      </c>
      <c r="D98" s="16"/>
      <c r="E98" s="16"/>
      <c r="F98" s="16">
        <v>41176470</v>
      </c>
    </row>
    <row r="99" spans="1:6" ht="30">
      <c r="A99" s="10"/>
      <c r="B99" s="9" t="s">
        <v>719</v>
      </c>
      <c r="C99" s="10" t="s">
        <v>777</v>
      </c>
      <c r="D99" s="16"/>
      <c r="E99" s="16"/>
      <c r="F99" s="16">
        <v>117647058.62</v>
      </c>
    </row>
    <row r="100" spans="1:6" ht="45">
      <c r="A100" s="10"/>
      <c r="B100" s="9" t="s">
        <v>721</v>
      </c>
      <c r="C100" s="10" t="s">
        <v>778</v>
      </c>
      <c r="D100" s="16"/>
      <c r="E100" s="16"/>
      <c r="F100" s="16">
        <v>50000000</v>
      </c>
    </row>
    <row r="101" spans="1:6" ht="30">
      <c r="A101" s="10"/>
      <c r="B101" s="9" t="s">
        <v>723</v>
      </c>
      <c r="C101" s="10" t="s">
        <v>779</v>
      </c>
      <c r="D101" s="16"/>
      <c r="E101" s="16"/>
      <c r="F101" s="16">
        <v>30000000</v>
      </c>
    </row>
    <row r="102" spans="1:6" ht="30">
      <c r="A102" s="10"/>
      <c r="B102" s="9" t="s">
        <v>725</v>
      </c>
      <c r="C102" s="10" t="s">
        <v>780</v>
      </c>
      <c r="D102" s="16">
        <v>305422629.19999999</v>
      </c>
      <c r="E102" s="16">
        <v>255000000</v>
      </c>
      <c r="F102" s="16">
        <v>115696380.90000001</v>
      </c>
    </row>
    <row r="103" spans="1:6" ht="45">
      <c r="A103" s="10"/>
      <c r="B103" s="9" t="s">
        <v>727</v>
      </c>
      <c r="C103" s="10" t="s">
        <v>781</v>
      </c>
      <c r="D103" s="16"/>
      <c r="E103" s="16"/>
      <c r="F103" s="16">
        <v>68627450.5</v>
      </c>
    </row>
    <row r="104" spans="1:6" ht="30">
      <c r="A104" s="10"/>
      <c r="B104" s="9" t="s">
        <v>729</v>
      </c>
      <c r="C104" s="10" t="s">
        <v>782</v>
      </c>
      <c r="D104" s="16"/>
      <c r="E104" s="16"/>
      <c r="F104" s="16">
        <v>10000000</v>
      </c>
    </row>
    <row r="105" spans="1:6" ht="45">
      <c r="A105" s="10"/>
      <c r="B105" s="9" t="s">
        <v>731</v>
      </c>
      <c r="C105" s="10" t="s">
        <v>783</v>
      </c>
      <c r="D105" s="16"/>
      <c r="E105" s="16"/>
      <c r="F105" s="16">
        <v>5364000</v>
      </c>
    </row>
    <row r="106" spans="1:6" ht="30">
      <c r="A106" s="10"/>
      <c r="B106" s="9" t="s">
        <v>733</v>
      </c>
      <c r="C106" s="10" t="s">
        <v>784</v>
      </c>
      <c r="D106" s="16"/>
      <c r="E106" s="16"/>
      <c r="F106" s="80" t="s">
        <v>785</v>
      </c>
    </row>
    <row r="107" spans="1:6" ht="45">
      <c r="A107" s="10"/>
      <c r="B107" s="9" t="s">
        <v>735</v>
      </c>
      <c r="C107" s="10" t="s">
        <v>786</v>
      </c>
      <c r="D107" s="16"/>
      <c r="E107" s="16"/>
      <c r="F107" s="26">
        <v>117647058.8</v>
      </c>
    </row>
    <row r="108" spans="1:6" ht="30">
      <c r="A108" s="10"/>
      <c r="B108" s="9" t="s">
        <v>737</v>
      </c>
      <c r="C108" s="10" t="s">
        <v>787</v>
      </c>
      <c r="D108" s="16"/>
      <c r="E108" s="16"/>
      <c r="F108" s="16">
        <v>147058823.53</v>
      </c>
    </row>
    <row r="109" spans="1:6" ht="45">
      <c r="A109" s="10"/>
      <c r="B109" s="9" t="s">
        <v>739</v>
      </c>
      <c r="C109" s="10" t="s">
        <v>788</v>
      </c>
      <c r="D109" s="16"/>
      <c r="E109" s="16"/>
      <c r="F109" s="16">
        <v>1166364.2</v>
      </c>
    </row>
    <row r="110" spans="1:6">
      <c r="A110" s="10"/>
      <c r="B110" s="9" t="s">
        <v>741</v>
      </c>
      <c r="C110" s="10" t="s">
        <v>789</v>
      </c>
      <c r="D110" s="16"/>
      <c r="E110" s="16"/>
      <c r="F110" s="16">
        <v>66282352.5</v>
      </c>
    </row>
    <row r="111" spans="1:6" ht="30">
      <c r="A111" s="10"/>
      <c r="B111" s="9" t="s">
        <v>743</v>
      </c>
      <c r="C111" s="10" t="s">
        <v>790</v>
      </c>
      <c r="D111" s="16"/>
      <c r="E111" s="16"/>
      <c r="F111" s="16">
        <v>44117.5</v>
      </c>
    </row>
    <row r="112" spans="1:6" ht="45">
      <c r="A112" s="10"/>
      <c r="B112" s="9" t="s">
        <v>791</v>
      </c>
      <c r="C112" s="10" t="s">
        <v>792</v>
      </c>
      <c r="D112" s="16"/>
      <c r="E112" s="16"/>
      <c r="F112" s="16">
        <v>6627647.0599999996</v>
      </c>
    </row>
    <row r="113" spans="1:6" hidden="1">
      <c r="A113" s="17"/>
      <c r="B113" s="9"/>
      <c r="C113" s="10"/>
      <c r="D113" s="16"/>
      <c r="E113" s="16"/>
      <c r="F113" s="16"/>
    </row>
    <row r="114" spans="1:6" hidden="1">
      <c r="A114" s="17"/>
      <c r="B114" s="9"/>
      <c r="C114" s="10"/>
      <c r="D114" s="16"/>
      <c r="E114" s="16"/>
      <c r="F114" s="16"/>
    </row>
    <row r="115" spans="1:6" hidden="1"/>
    <row r="116" spans="1:6" hidden="1"/>
    <row r="117" spans="1:6" hidden="1"/>
    <row r="118" spans="1:6" hidden="1"/>
    <row r="119" spans="1:6" hidden="1"/>
    <row r="120" spans="1:6" hidden="1"/>
    <row r="121" spans="1:6" hidden="1"/>
    <row r="122" spans="1:6" hidden="1"/>
    <row r="123" spans="1:6" hidden="1"/>
    <row r="124" spans="1:6" hidden="1"/>
    <row r="125" spans="1:6" hidden="1"/>
    <row r="126" spans="1:6" hidden="1"/>
    <row r="127" spans="1:6" hidden="1"/>
    <row r="128" spans="1:6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6">
    <mergeCell ref="A91:F91"/>
    <mergeCell ref="A1:F1"/>
    <mergeCell ref="A2:F2"/>
    <mergeCell ref="A4:F4"/>
    <mergeCell ref="A89:F89"/>
    <mergeCell ref="A90:F90"/>
  </mergeCells>
  <pageMargins left="0.51181102362204722" right="0.51181102362204722" top="0.74803149606299213" bottom="0.74803149606299213" header="0.31496062992125984" footer="0.31496062992125984"/>
  <pageSetup scale="65" orientation="landscape" r:id="rId1"/>
  <headerFooter>
    <oddFooter>Page &amp;P of &amp;N</oddFooter>
  </headerFooter>
  <rowBreaks count="1" manualBreakCount="1">
    <brk id="8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793</v>
      </c>
      <c r="B3" s="135"/>
      <c r="C3" s="135"/>
      <c r="D3" s="135"/>
      <c r="E3" s="135"/>
    </row>
    <row r="4" spans="1:5">
      <c r="A4" s="134" t="s">
        <v>794</v>
      </c>
      <c r="B4" s="134"/>
      <c r="C4" s="134"/>
      <c r="D4" s="134"/>
      <c r="E4" s="134"/>
    </row>
    <row r="6" spans="1:5" ht="51" customHeight="1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57020288</v>
      </c>
      <c r="D7" s="8">
        <f>D8+D13+D20</f>
        <v>45640002</v>
      </c>
      <c r="E7" s="8">
        <f>E8+E13+E20</f>
        <v>67992195</v>
      </c>
    </row>
    <row r="8" spans="1:5" s="1" customFormat="1">
      <c r="A8" s="13">
        <v>2101</v>
      </c>
      <c r="B8" s="13" t="s">
        <v>437</v>
      </c>
      <c r="C8" s="8">
        <f>C9</f>
        <v>57020288</v>
      </c>
      <c r="D8" s="8">
        <f>D9</f>
        <v>45640002</v>
      </c>
      <c r="E8" s="8">
        <f>E9</f>
        <v>67992195</v>
      </c>
    </row>
    <row r="9" spans="1:5" s="1" customFormat="1">
      <c r="A9" s="13">
        <v>210101</v>
      </c>
      <c r="B9" s="13" t="s">
        <v>438</v>
      </c>
      <c r="C9" s="8">
        <f>SUM(C10:C12)</f>
        <v>57020288</v>
      </c>
      <c r="D9" s="8">
        <f>SUM(D10:D12)</f>
        <v>45640002</v>
      </c>
      <c r="E9" s="8">
        <f>SUM(E10:E12)</f>
        <v>67992195</v>
      </c>
    </row>
    <row r="10" spans="1:5">
      <c r="A10" s="14">
        <v>21010101</v>
      </c>
      <c r="B10" s="12" t="s">
        <v>437</v>
      </c>
      <c r="C10" s="11">
        <v>57020288</v>
      </c>
      <c r="D10" s="11">
        <v>45640002</v>
      </c>
      <c r="E10" s="11">
        <v>67992195</v>
      </c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 hidden="1">
      <c r="A12" s="14">
        <v>21010103</v>
      </c>
      <c r="B12" s="12" t="s">
        <v>440</v>
      </c>
      <c r="C12" s="11"/>
      <c r="D12" s="11"/>
      <c r="E12" s="11"/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tabSelected="1" view="pageBreakPreview" zoomScale="90" zoomScaleNormal="140" zoomScaleSheetLayoutView="90" workbookViewId="0">
      <selection activeCell="D11" sqref="D11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795</v>
      </c>
      <c r="B4" s="135"/>
      <c r="C4" s="135"/>
      <c r="D4" s="135"/>
      <c r="E4" s="135"/>
    </row>
    <row r="5" spans="1:5">
      <c r="A5" s="134" t="s">
        <v>794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26000000</v>
      </c>
      <c r="D7" s="8">
        <f>D8+D84+D88+D93</f>
        <v>12023265</v>
      </c>
      <c r="E7" s="8">
        <f>E8+E84+E88+E93</f>
        <v>41500000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26000000</v>
      </c>
      <c r="D8" s="8">
        <f>D9+D14+D22+D36+D45+D48+D54+D63+D67+D70</f>
        <v>12023265</v>
      </c>
      <c r="E8" s="8">
        <f>E9+E14+E22+E36+E45+E48+E54+E63+E67+E70</f>
        <v>41500000</v>
      </c>
    </row>
    <row r="9" spans="1:5" s="1" customFormat="1">
      <c r="A9" s="6">
        <v>220201</v>
      </c>
      <c r="B9" s="7" t="s">
        <v>456</v>
      </c>
      <c r="C9" s="8">
        <f>SUM(C10:C13)</f>
        <v>2000000</v>
      </c>
      <c r="D9" s="8">
        <f>SUM(D10:D13)</f>
        <v>1350000</v>
      </c>
      <c r="E9" s="8">
        <f>SUM(E10:E13)</f>
        <v>2000000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">
        <v>2000000</v>
      </c>
      <c r="D11" s="11">
        <v>1350000</v>
      </c>
      <c r="E11" s="11">
        <v>2000000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4500000</v>
      </c>
      <c r="D14" s="8">
        <f>SUM(D15:D21)</f>
        <v>3800000</v>
      </c>
      <c r="E14" s="8">
        <f>SUM(E15:E21)</f>
        <v>12500000</v>
      </c>
    </row>
    <row r="15" spans="1:5">
      <c r="A15" s="9">
        <v>22020201</v>
      </c>
      <c r="B15" s="10" t="s">
        <v>462</v>
      </c>
      <c r="C15" s="11">
        <v>4500000</v>
      </c>
      <c r="D15" s="11">
        <v>3800000</v>
      </c>
      <c r="E15" s="11">
        <v>12500000</v>
      </c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1500000</v>
      </c>
      <c r="D22" s="8">
        <f>SUM(D23:D35)</f>
        <v>590000</v>
      </c>
      <c r="E22" s="8">
        <f>SUM(E23:E35)</f>
        <v>3000000</v>
      </c>
    </row>
    <row r="23" spans="1:5">
      <c r="A23" s="9">
        <v>22020301</v>
      </c>
      <c r="B23" s="10" t="s">
        <v>470</v>
      </c>
      <c r="C23" s="11">
        <v>500000</v>
      </c>
      <c r="D23" s="11">
        <v>500000</v>
      </c>
      <c r="E23" s="11">
        <v>2000000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>
      <c r="A27" s="9">
        <v>22020305</v>
      </c>
      <c r="B27" s="10" t="s">
        <v>474</v>
      </c>
      <c r="C27" s="11">
        <v>1000000</v>
      </c>
      <c r="D27" s="11">
        <v>90000</v>
      </c>
      <c r="E27" s="11">
        <v>1000000</v>
      </c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14000000</v>
      </c>
      <c r="D36" s="8">
        <f>SUM(D37:D44)</f>
        <v>3743265</v>
      </c>
      <c r="E36" s="8">
        <f>SUM(E37:E44)</f>
        <v>12500000</v>
      </c>
    </row>
    <row r="37" spans="1:5">
      <c r="A37" s="9">
        <v>22020401</v>
      </c>
      <c r="B37" s="10" t="s">
        <v>484</v>
      </c>
      <c r="C37" s="11">
        <v>2200000</v>
      </c>
      <c r="D37" s="11">
        <v>3743265</v>
      </c>
      <c r="E37" s="11">
        <v>4000000</v>
      </c>
    </row>
    <row r="38" spans="1:5">
      <c r="A38" s="9">
        <v>22020402</v>
      </c>
      <c r="B38" s="10" t="s">
        <v>485</v>
      </c>
      <c r="C38" s="11">
        <v>400000</v>
      </c>
      <c r="D38" s="11"/>
      <c r="E38" s="11">
        <v>1000000</v>
      </c>
    </row>
    <row r="39" spans="1:5">
      <c r="A39" s="9">
        <v>22020403</v>
      </c>
      <c r="B39" s="10" t="s">
        <v>486</v>
      </c>
      <c r="C39" s="11">
        <v>1400000</v>
      </c>
      <c r="D39" s="11"/>
      <c r="E39" s="11">
        <v>500000</v>
      </c>
    </row>
    <row r="40" spans="1:5">
      <c r="A40" s="9">
        <v>22020404</v>
      </c>
      <c r="B40" s="10" t="s">
        <v>487</v>
      </c>
      <c r="C40" s="11"/>
      <c r="D40" s="11"/>
      <c r="E40" s="11">
        <v>1000000</v>
      </c>
    </row>
    <row r="41" spans="1:5">
      <c r="A41" s="9">
        <v>22020405</v>
      </c>
      <c r="B41" s="10" t="s">
        <v>488</v>
      </c>
      <c r="C41" s="11">
        <v>0</v>
      </c>
      <c r="D41" s="11">
        <v>0</v>
      </c>
      <c r="E41" s="11">
        <v>0</v>
      </c>
    </row>
    <row r="42" spans="1:5">
      <c r="A42" s="9">
        <v>22020406</v>
      </c>
      <c r="B42" s="10" t="s">
        <v>489</v>
      </c>
      <c r="C42" s="11">
        <v>0</v>
      </c>
      <c r="D42" s="11">
        <v>0</v>
      </c>
      <c r="E42" s="11">
        <v>5000000</v>
      </c>
    </row>
    <row r="43" spans="1:5">
      <c r="A43" s="9">
        <v>22020410</v>
      </c>
      <c r="B43" s="10" t="s">
        <v>490</v>
      </c>
      <c r="C43" s="11">
        <v>10000000</v>
      </c>
      <c r="D43" s="11"/>
      <c r="E43" s="11">
        <v>1000000</v>
      </c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2000000</v>
      </c>
      <c r="D63" s="8">
        <f>SUM(D64:D66)</f>
        <v>2000000</v>
      </c>
      <c r="E63" s="8">
        <f>SUM(E64:E66)</f>
        <v>10000000</v>
      </c>
    </row>
    <row r="64" spans="1:5" ht="15.6">
      <c r="A64" s="9">
        <v>22020801</v>
      </c>
      <c r="B64" s="10" t="s">
        <v>511</v>
      </c>
      <c r="C64" s="20">
        <v>2000000</v>
      </c>
      <c r="D64" s="21">
        <v>2000000</v>
      </c>
      <c r="E64" s="20">
        <v>10000000</v>
      </c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2000000</v>
      </c>
      <c r="D70" s="8">
        <f>SUM(D71:D83)</f>
        <v>540000</v>
      </c>
      <c r="E70" s="8">
        <f>SUM(E71:E83)</f>
        <v>1500000</v>
      </c>
    </row>
    <row r="71" spans="1:5" hidden="1">
      <c r="A71" s="9">
        <v>22021001</v>
      </c>
      <c r="B71" s="10" t="s">
        <v>518</v>
      </c>
      <c r="C71" s="11"/>
      <c r="D71" s="11"/>
      <c r="E71" s="11"/>
    </row>
    <row r="72" spans="1:5" hidden="1">
      <c r="A72" s="9">
        <v>22021002</v>
      </c>
      <c r="B72" s="10" t="s">
        <v>519</v>
      </c>
      <c r="C72" s="11"/>
      <c r="D72" s="11"/>
      <c r="E72" s="11"/>
    </row>
    <row r="73" spans="1:5" hidden="1">
      <c r="A73" s="9">
        <v>22021003</v>
      </c>
      <c r="B73" s="10" t="s">
        <v>520</v>
      </c>
      <c r="C73" s="11"/>
      <c r="D73" s="11"/>
      <c r="E73" s="11"/>
    </row>
    <row r="74" spans="1:5" hidden="1">
      <c r="A74" s="9">
        <v>22021004</v>
      </c>
      <c r="B74" s="10" t="s">
        <v>521</v>
      </c>
      <c r="C74" s="11"/>
      <c r="D74" s="11"/>
      <c r="E74" s="11"/>
    </row>
    <row r="75" spans="1:5" hidden="1">
      <c r="A75" s="9">
        <v>22021006</v>
      </c>
      <c r="B75" s="10" t="s">
        <v>522</v>
      </c>
      <c r="C75" s="11"/>
      <c r="D75" s="11"/>
      <c r="E75" s="11"/>
    </row>
    <row r="76" spans="1:5" ht="15.6">
      <c r="A76" s="9">
        <v>22021007</v>
      </c>
      <c r="B76" s="10" t="s">
        <v>523</v>
      </c>
      <c r="C76" s="22">
        <v>2000000</v>
      </c>
      <c r="D76" s="22">
        <v>540000</v>
      </c>
      <c r="E76" s="22">
        <v>1500000</v>
      </c>
    </row>
    <row r="77" spans="1:5" hidden="1">
      <c r="A77" s="9">
        <v>22021008</v>
      </c>
      <c r="B77" s="10" t="s">
        <v>524</v>
      </c>
      <c r="C77" s="11"/>
      <c r="D77" s="11"/>
      <c r="E77" s="11"/>
    </row>
    <row r="78" spans="1:5" hidden="1">
      <c r="A78" s="9">
        <v>22021009</v>
      </c>
      <c r="B78" s="10" t="s">
        <v>525</v>
      </c>
      <c r="C78" s="11"/>
      <c r="D78" s="11"/>
      <c r="E78" s="11"/>
    </row>
    <row r="79" spans="1:5" hidden="1">
      <c r="A79" s="9">
        <v>22021010</v>
      </c>
      <c r="B79" s="10" t="s">
        <v>526</v>
      </c>
      <c r="C79" s="11"/>
      <c r="D79" s="11"/>
      <c r="E79" s="11"/>
    </row>
    <row r="80" spans="1:5" hidden="1">
      <c r="A80" s="9">
        <v>22021014</v>
      </c>
      <c r="B80" s="10" t="s">
        <v>527</v>
      </c>
      <c r="C80" s="11"/>
      <c r="D80" s="11"/>
      <c r="E80" s="11"/>
    </row>
    <row r="81" spans="1:5" hidden="1">
      <c r="A81" s="9">
        <v>22021020</v>
      </c>
      <c r="B81" s="10" t="s">
        <v>528</v>
      </c>
      <c r="C81" s="11"/>
      <c r="D81" s="11"/>
      <c r="E81" s="11"/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 hidden="1">
      <c r="A83" s="9">
        <v>22021052</v>
      </c>
      <c r="B83" s="10" t="s">
        <v>530</v>
      </c>
      <c r="C83" s="11"/>
      <c r="D83" s="11"/>
      <c r="E83" s="11"/>
    </row>
    <row r="84" spans="1:5" s="1" customFormat="1">
      <c r="A84" s="6">
        <v>2204</v>
      </c>
      <c r="B84" s="7" t="s">
        <v>531</v>
      </c>
      <c r="C84" s="8">
        <f>C85</f>
        <v>0</v>
      </c>
      <c r="D84" s="8">
        <f>D85</f>
        <v>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SUM(C86:C87)</f>
        <v>0</v>
      </c>
      <c r="D85" s="8">
        <f>SUM(D86:D87)</f>
        <v>0</v>
      </c>
      <c r="E85" s="8">
        <f>SUM(E86:E87)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 hidden="1">
      <c r="A87" s="9">
        <v>22040109</v>
      </c>
      <c r="B87" s="10" t="s">
        <v>534</v>
      </c>
      <c r="C87" s="11"/>
      <c r="D87" s="11"/>
      <c r="E87" s="11"/>
    </row>
    <row r="88" spans="1:5" s="1" customFormat="1">
      <c r="A88" s="6">
        <v>2205</v>
      </c>
      <c r="B88" s="7" t="s">
        <v>535</v>
      </c>
      <c r="C88" s="8">
        <f>C89</f>
        <v>0</v>
      </c>
      <c r="D88" s="8">
        <f>D89</f>
        <v>0</v>
      </c>
      <c r="E88" s="8">
        <f>E89</f>
        <v>0</v>
      </c>
    </row>
    <row r="89" spans="1:5" s="1" customFormat="1">
      <c r="A89" s="6">
        <v>220501</v>
      </c>
      <c r="B89" s="7" t="s">
        <v>536</v>
      </c>
      <c r="C89" s="8">
        <f>SUM(C90:C92)</f>
        <v>0</v>
      </c>
      <c r="D89" s="8">
        <f>SUM(D90:D92)</f>
        <v>0</v>
      </c>
      <c r="E89" s="8">
        <f>SUM(E90:E92)</f>
        <v>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 hidden="1">
      <c r="A91" s="9">
        <v>22050108</v>
      </c>
      <c r="B91" s="10" t="s">
        <v>538</v>
      </c>
      <c r="C91" s="11"/>
      <c r="D91" s="11"/>
      <c r="E91" s="11"/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topLeftCell="A34" zoomScaleNormal="85" zoomScaleSheetLayoutView="100" workbookViewId="0">
      <selection activeCell="A34" sqref="A34"/>
    </sheetView>
  </sheetViews>
  <sheetFormatPr defaultColWidth="8.88671875" defaultRowHeight="15"/>
  <cols>
    <col min="1" max="1" width="22.33203125" style="2" customWidth="1"/>
    <col min="2" max="2" width="13.109375" style="2" customWidth="1"/>
    <col min="3" max="3" width="44" style="2" customWidth="1"/>
    <col min="4" max="6" width="25.44140625" style="2" customWidth="1"/>
    <col min="7" max="16384" width="8.88671875" style="2"/>
  </cols>
  <sheetData>
    <row r="1" spans="1:6">
      <c r="A1" s="133" t="s">
        <v>556</v>
      </c>
      <c r="B1" s="133"/>
      <c r="C1" s="133"/>
      <c r="D1" s="133"/>
      <c r="E1" s="133"/>
    </row>
    <row r="2" spans="1:6">
      <c r="A2" s="134" t="s">
        <v>796</v>
      </c>
      <c r="B2" s="134"/>
      <c r="C2" s="134"/>
      <c r="D2" s="134"/>
      <c r="E2" s="134"/>
    </row>
    <row r="3" spans="1:6">
      <c r="A3" s="134" t="s">
        <v>794</v>
      </c>
      <c r="B3" s="134"/>
      <c r="C3" s="134"/>
      <c r="D3" s="134"/>
      <c r="E3" s="134"/>
    </row>
    <row r="5" spans="1:6" ht="45">
      <c r="A5" s="5" t="s">
        <v>558</v>
      </c>
      <c r="B5" s="5" t="s">
        <v>559</v>
      </c>
      <c r="C5" s="5" t="s">
        <v>560</v>
      </c>
      <c r="D5" s="5" t="s">
        <v>3</v>
      </c>
      <c r="E5" s="5" t="s">
        <v>4</v>
      </c>
      <c r="F5" s="5" t="s">
        <v>5</v>
      </c>
    </row>
    <row r="6" spans="1:6" s="1" customFormat="1">
      <c r="A6" s="70" t="s">
        <v>797</v>
      </c>
      <c r="B6" s="6">
        <v>3</v>
      </c>
      <c r="C6" s="7" t="s">
        <v>562</v>
      </c>
      <c r="D6" s="15">
        <f>D7+D17+D45+D51+D57+D66+D73+D85+D92+D98</f>
        <v>2202578071</v>
      </c>
      <c r="E6" s="15">
        <f>E7+E17+E45+E51+E57+E66+E73+E85+E92+E98</f>
        <v>726326467</v>
      </c>
      <c r="F6" s="15">
        <f>F7+F17+F45+F51+F57+F66+F73+F85+F92+F98</f>
        <v>622987273.79999995</v>
      </c>
    </row>
    <row r="7" spans="1:6" s="1" customFormat="1">
      <c r="A7" s="7"/>
      <c r="B7" s="6">
        <v>32010100</v>
      </c>
      <c r="C7" s="7" t="s">
        <v>563</v>
      </c>
      <c r="D7" s="15">
        <f>SUM(D8:D16)</f>
        <v>100500000</v>
      </c>
      <c r="E7" s="15">
        <f>SUM(E8:E16)</f>
        <v>12837932</v>
      </c>
      <c r="F7" s="15">
        <f>SUM(F8:F16)</f>
        <v>80500000</v>
      </c>
    </row>
    <row r="8" spans="1:6" hidden="1">
      <c r="A8" s="71"/>
      <c r="B8" s="9">
        <v>32010101</v>
      </c>
      <c r="C8" s="10" t="s">
        <v>564</v>
      </c>
      <c r="D8" s="16"/>
      <c r="E8" s="16"/>
      <c r="F8" s="16"/>
    </row>
    <row r="9" spans="1:6">
      <c r="A9" s="71" t="s">
        <v>798</v>
      </c>
      <c r="B9" s="9">
        <v>32010101</v>
      </c>
      <c r="C9" s="10" t="s">
        <v>799</v>
      </c>
      <c r="D9" s="16">
        <v>100000000</v>
      </c>
      <c r="E9" s="16">
        <v>12737932</v>
      </c>
      <c r="F9" s="16">
        <v>80000000</v>
      </c>
    </row>
    <row r="10" spans="1:6">
      <c r="A10" s="75" t="s">
        <v>856</v>
      </c>
      <c r="B10" s="9">
        <v>32010101</v>
      </c>
      <c r="C10" s="10" t="s">
        <v>800</v>
      </c>
      <c r="D10" s="16">
        <v>500000</v>
      </c>
      <c r="E10" s="16">
        <v>100000</v>
      </c>
      <c r="F10" s="16">
        <v>500000</v>
      </c>
    </row>
    <row r="11" spans="1:6" hidden="1">
      <c r="A11" s="10"/>
      <c r="B11" s="9"/>
      <c r="C11" s="10"/>
      <c r="D11" s="16"/>
      <c r="E11" s="16"/>
      <c r="F11" s="16"/>
    </row>
    <row r="12" spans="1:6" hidden="1">
      <c r="A12" s="10"/>
      <c r="B12" s="9"/>
      <c r="C12" s="10"/>
      <c r="D12" s="16"/>
      <c r="E12" s="16"/>
      <c r="F12" s="16"/>
    </row>
    <row r="13" spans="1:6" hidden="1">
      <c r="A13" s="10"/>
      <c r="B13" s="9"/>
      <c r="C13" s="10"/>
      <c r="D13" s="16"/>
      <c r="E13" s="16"/>
      <c r="F13" s="16"/>
    </row>
    <row r="14" spans="1:6" hidden="1">
      <c r="A14" s="10"/>
      <c r="B14" s="9"/>
      <c r="C14" s="10"/>
      <c r="D14" s="16"/>
      <c r="E14" s="16"/>
      <c r="F14" s="16"/>
    </row>
    <row r="15" spans="1:6" hidden="1">
      <c r="A15" s="10"/>
      <c r="B15" s="9"/>
      <c r="C15" s="10"/>
      <c r="D15" s="16"/>
      <c r="E15" s="16"/>
      <c r="F15" s="16"/>
    </row>
    <row r="16" spans="1:6" hidden="1">
      <c r="A16" s="10"/>
      <c r="B16" s="9"/>
      <c r="C16" s="10"/>
      <c r="D16" s="16"/>
      <c r="E16" s="16"/>
      <c r="F16" s="16"/>
    </row>
    <row r="17" spans="1:6" s="1" customFormat="1">
      <c r="A17" s="7"/>
      <c r="B17" s="6">
        <v>32010200</v>
      </c>
      <c r="C17" s="7" t="s">
        <v>610</v>
      </c>
      <c r="D17" s="15">
        <f>SUM(D18:D39)</f>
        <v>2077078071</v>
      </c>
      <c r="E17" s="15">
        <f>SUM(E18:E39)</f>
        <v>693488535</v>
      </c>
      <c r="F17" s="15">
        <f>SUM(F18:F39)</f>
        <v>512487273.80000001</v>
      </c>
    </row>
    <row r="18" spans="1:6">
      <c r="A18" s="76">
        <v>17340000000003</v>
      </c>
      <c r="B18" s="9">
        <v>32010202</v>
      </c>
      <c r="C18" s="10" t="s">
        <v>611</v>
      </c>
      <c r="D18" s="16">
        <v>2077078071</v>
      </c>
      <c r="E18" s="16">
        <v>693488535</v>
      </c>
      <c r="F18" s="16"/>
    </row>
    <row r="19" spans="1:6" ht="31.2" customHeight="1">
      <c r="A19" s="76">
        <v>17340000000004</v>
      </c>
      <c r="B19" s="9">
        <v>32010202</v>
      </c>
      <c r="C19" s="74" t="s">
        <v>881</v>
      </c>
      <c r="D19" s="16"/>
      <c r="E19" s="16"/>
      <c r="F19" s="16">
        <v>30000000</v>
      </c>
    </row>
    <row r="20" spans="1:6" ht="29.4" customHeight="1">
      <c r="A20" s="76">
        <v>17340000000005</v>
      </c>
      <c r="B20" s="9">
        <v>32010202</v>
      </c>
      <c r="C20" s="74" t="s">
        <v>880</v>
      </c>
      <c r="D20" s="16"/>
      <c r="E20" s="16"/>
      <c r="F20" s="16">
        <v>25000000</v>
      </c>
    </row>
    <row r="21" spans="1:6" ht="28.8" customHeight="1">
      <c r="A21" s="76">
        <v>17340000000006</v>
      </c>
      <c r="B21" s="9">
        <v>32010202</v>
      </c>
      <c r="C21" s="74" t="s">
        <v>882</v>
      </c>
      <c r="D21" s="16"/>
      <c r="E21" s="16"/>
      <c r="F21" s="16">
        <v>20000000</v>
      </c>
    </row>
    <row r="22" spans="1:6" ht="20.399999999999999" customHeight="1">
      <c r="A22" s="76">
        <v>17340000000007</v>
      </c>
      <c r="B22" s="9">
        <v>32010202</v>
      </c>
      <c r="C22" s="74" t="s">
        <v>883</v>
      </c>
      <c r="D22" s="16"/>
      <c r="E22" s="16"/>
      <c r="F22" s="16">
        <v>34323528.799999997</v>
      </c>
    </row>
    <row r="23" spans="1:6" ht="30">
      <c r="A23" s="76">
        <v>17340000000008</v>
      </c>
      <c r="B23" s="9">
        <v>32010202</v>
      </c>
      <c r="C23" s="74" t="s">
        <v>801</v>
      </c>
      <c r="D23" s="16"/>
      <c r="E23" s="16"/>
      <c r="F23" s="16">
        <v>40000000</v>
      </c>
    </row>
    <row r="24" spans="1:6" ht="30">
      <c r="A24" s="76">
        <v>17340000000009</v>
      </c>
      <c r="B24" s="9">
        <v>32010202</v>
      </c>
      <c r="C24" s="74" t="s">
        <v>802</v>
      </c>
      <c r="D24" s="16"/>
      <c r="E24" s="16"/>
      <c r="F24" s="16">
        <v>40000000</v>
      </c>
    </row>
    <row r="25" spans="1:6" ht="30">
      <c r="A25" s="76">
        <v>173400000000010</v>
      </c>
      <c r="B25" s="9">
        <v>32010202</v>
      </c>
      <c r="C25" s="74" t="s">
        <v>803</v>
      </c>
      <c r="D25" s="16"/>
      <c r="E25" s="16"/>
      <c r="F25" s="16">
        <v>10000000</v>
      </c>
    </row>
    <row r="26" spans="1:6">
      <c r="A26" s="76">
        <v>17340000000011</v>
      </c>
      <c r="B26" s="9">
        <v>32010202</v>
      </c>
      <c r="C26" s="74" t="s">
        <v>804</v>
      </c>
      <c r="D26" s="16"/>
      <c r="E26" s="16"/>
      <c r="F26" s="16">
        <v>31463745</v>
      </c>
    </row>
    <row r="27" spans="1:6">
      <c r="A27" s="76">
        <v>17340000000012</v>
      </c>
      <c r="B27" s="9">
        <v>32010202</v>
      </c>
      <c r="C27" s="74" t="s">
        <v>805</v>
      </c>
      <c r="D27" s="16"/>
      <c r="E27" s="16"/>
      <c r="F27" s="16">
        <v>5000000</v>
      </c>
    </row>
    <row r="28" spans="1:6">
      <c r="A28" s="76">
        <v>17340000000013</v>
      </c>
      <c r="B28" s="9">
        <v>32010202</v>
      </c>
      <c r="C28" s="74" t="s">
        <v>806</v>
      </c>
      <c r="D28" s="16"/>
      <c r="E28" s="16"/>
      <c r="F28" s="16">
        <v>5000000</v>
      </c>
    </row>
    <row r="29" spans="1:6">
      <c r="A29" s="76">
        <v>17340000000014</v>
      </c>
      <c r="B29" s="9">
        <v>32010202</v>
      </c>
      <c r="C29" s="74" t="s">
        <v>807</v>
      </c>
      <c r="D29" s="16"/>
      <c r="E29" s="16"/>
      <c r="F29" s="16">
        <v>50000000</v>
      </c>
    </row>
    <row r="30" spans="1:6" ht="30">
      <c r="A30" s="76">
        <v>17340000000015</v>
      </c>
      <c r="B30" s="9">
        <v>32010202</v>
      </c>
      <c r="C30" s="74" t="s">
        <v>808</v>
      </c>
      <c r="D30" s="16"/>
      <c r="E30" s="16"/>
      <c r="F30" s="16">
        <v>40000000</v>
      </c>
    </row>
    <row r="31" spans="1:6" ht="30">
      <c r="A31" s="76">
        <v>17340000000016</v>
      </c>
      <c r="B31" s="9">
        <v>32010202</v>
      </c>
      <c r="C31" s="74" t="s">
        <v>809</v>
      </c>
      <c r="D31" s="16"/>
      <c r="E31" s="16"/>
      <c r="F31" s="16">
        <v>40000000</v>
      </c>
    </row>
    <row r="32" spans="1:6">
      <c r="A32" s="76">
        <v>17340000000017</v>
      </c>
      <c r="B32" s="9">
        <v>32010202</v>
      </c>
      <c r="C32" s="74" t="s">
        <v>810</v>
      </c>
      <c r="D32" s="16"/>
      <c r="E32" s="16"/>
      <c r="F32" s="16">
        <v>10000000</v>
      </c>
    </row>
    <row r="33" spans="1:6">
      <c r="A33" s="76">
        <v>17340000000018</v>
      </c>
      <c r="B33" s="9">
        <v>32010202</v>
      </c>
      <c r="C33" s="74" t="s">
        <v>811</v>
      </c>
      <c r="D33" s="16"/>
      <c r="E33" s="16"/>
      <c r="F33" s="16">
        <v>20000000</v>
      </c>
    </row>
    <row r="34" spans="1:6">
      <c r="A34" s="76">
        <v>17340000000019</v>
      </c>
      <c r="B34" s="9">
        <v>32010202</v>
      </c>
      <c r="C34" s="74" t="s">
        <v>812</v>
      </c>
      <c r="D34" s="16"/>
      <c r="E34" s="16"/>
      <c r="F34" s="16">
        <v>30000000</v>
      </c>
    </row>
    <row r="35" spans="1:6" ht="30">
      <c r="A35" s="76">
        <v>17340000000020</v>
      </c>
      <c r="B35" s="9">
        <v>32010202</v>
      </c>
      <c r="C35" s="74" t="s">
        <v>813</v>
      </c>
      <c r="D35" s="16"/>
      <c r="E35" s="16"/>
      <c r="F35" s="16">
        <v>30000000</v>
      </c>
    </row>
    <row r="36" spans="1:6" ht="30">
      <c r="A36" s="76">
        <v>17340000000022</v>
      </c>
      <c r="B36" s="9">
        <v>32010202</v>
      </c>
      <c r="C36" s="74" t="s">
        <v>956</v>
      </c>
      <c r="D36" s="16"/>
      <c r="E36" s="16"/>
      <c r="F36" s="16">
        <v>1700000</v>
      </c>
    </row>
    <row r="37" spans="1:6" ht="45">
      <c r="A37" s="76">
        <v>17340000000021</v>
      </c>
      <c r="B37" s="9">
        <v>32010202</v>
      </c>
      <c r="C37" s="10" t="s">
        <v>1008</v>
      </c>
      <c r="D37" s="16"/>
      <c r="E37" s="16"/>
      <c r="F37" s="16">
        <v>13000000</v>
      </c>
    </row>
    <row r="38" spans="1:6" ht="45">
      <c r="A38" s="76">
        <v>17340000000022</v>
      </c>
      <c r="B38" s="9">
        <v>32010202</v>
      </c>
      <c r="C38" s="10" t="s">
        <v>989</v>
      </c>
      <c r="D38" s="16"/>
      <c r="E38" s="16"/>
      <c r="F38" s="16">
        <v>7000000</v>
      </c>
    </row>
    <row r="39" spans="1:6" ht="30">
      <c r="A39" s="76">
        <v>17340000000023</v>
      </c>
      <c r="B39" s="9">
        <v>32010202</v>
      </c>
      <c r="C39" s="74" t="s">
        <v>814</v>
      </c>
      <c r="D39" s="16"/>
      <c r="E39" s="16"/>
      <c r="F39" s="16">
        <v>30000000</v>
      </c>
    </row>
    <row r="40" spans="1:6" s="1" customFormat="1" hidden="1">
      <c r="A40" s="7"/>
      <c r="B40" s="6"/>
      <c r="C40" s="7"/>
      <c r="D40" s="15"/>
      <c r="E40" s="15"/>
      <c r="F40" s="15"/>
    </row>
    <row r="41" spans="1:6" s="1" customFormat="1" hidden="1">
      <c r="A41" s="7"/>
      <c r="B41" s="6"/>
      <c r="C41" s="7"/>
      <c r="D41" s="15"/>
      <c r="E41" s="15"/>
      <c r="F41" s="15"/>
    </row>
    <row r="42" spans="1:6" s="1" customFormat="1" hidden="1">
      <c r="A42" s="7"/>
      <c r="B42" s="6"/>
      <c r="C42" s="7"/>
      <c r="D42" s="15"/>
      <c r="E42" s="15"/>
      <c r="F42" s="15"/>
    </row>
    <row r="43" spans="1:6" s="1" customFormat="1" hidden="1">
      <c r="A43" s="7"/>
      <c r="B43" s="6"/>
      <c r="C43" s="7"/>
      <c r="D43" s="15"/>
      <c r="E43" s="15"/>
      <c r="F43" s="15"/>
    </row>
    <row r="44" spans="1:6" s="1" customFormat="1" hidden="1">
      <c r="A44" s="7"/>
      <c r="B44" s="6"/>
      <c r="C44" s="7"/>
      <c r="D44" s="15"/>
      <c r="E44" s="15"/>
      <c r="F44" s="15"/>
    </row>
    <row r="45" spans="1:6" s="1" customFormat="1">
      <c r="A45" s="7"/>
      <c r="B45" s="6">
        <v>320103</v>
      </c>
      <c r="C45" s="7" t="s">
        <v>612</v>
      </c>
      <c r="D45" s="15">
        <f>SUM(D46:D50)</f>
        <v>25000000</v>
      </c>
      <c r="E45" s="15">
        <f>SUM(E46:E50)</f>
        <v>20000000</v>
      </c>
      <c r="F45" s="15">
        <f>SUM(F46:F50)</f>
        <v>30000000</v>
      </c>
    </row>
    <row r="46" spans="1:6">
      <c r="A46" s="130" t="s">
        <v>990</v>
      </c>
      <c r="B46" s="9">
        <v>32010301</v>
      </c>
      <c r="C46" s="10" t="s">
        <v>988</v>
      </c>
      <c r="D46" s="16">
        <v>25000000</v>
      </c>
      <c r="E46" s="16">
        <v>20000000</v>
      </c>
      <c r="F46" s="16">
        <v>30000000</v>
      </c>
    </row>
    <row r="47" spans="1:6" hidden="1">
      <c r="A47" s="10"/>
      <c r="B47" s="9"/>
      <c r="C47" s="10"/>
      <c r="D47" s="16"/>
      <c r="E47" s="16"/>
      <c r="F47" s="16"/>
    </row>
    <row r="48" spans="1:6" hidden="1">
      <c r="A48" s="10"/>
      <c r="B48" s="9"/>
      <c r="C48" s="10"/>
      <c r="D48" s="16"/>
      <c r="E48" s="16"/>
      <c r="F48" s="16"/>
    </row>
    <row r="49" spans="1:6" hidden="1">
      <c r="A49" s="10"/>
      <c r="B49" s="9"/>
      <c r="C49" s="10"/>
      <c r="D49" s="16"/>
      <c r="E49" s="16"/>
      <c r="F49" s="16"/>
    </row>
    <row r="50" spans="1:6" hidden="1">
      <c r="A50" s="10"/>
      <c r="B50" s="9"/>
      <c r="C50" s="10"/>
      <c r="D50" s="16"/>
      <c r="E50" s="16"/>
      <c r="F50" s="16"/>
    </row>
    <row r="51" spans="1:6" s="1" customFormat="1">
      <c r="A51" s="7"/>
      <c r="B51" s="6">
        <v>32010400</v>
      </c>
      <c r="C51" s="7" t="s">
        <v>614</v>
      </c>
      <c r="D51" s="15">
        <f>SUM(D52:D56)</f>
        <v>0</v>
      </c>
      <c r="E51" s="15">
        <f>SUM(E52:E56)</f>
        <v>0</v>
      </c>
      <c r="F51" s="15">
        <f>SUM(F52:F56)</f>
        <v>0</v>
      </c>
    </row>
    <row r="52" spans="1:6" hidden="1">
      <c r="A52" s="71"/>
      <c r="B52" s="9">
        <v>32010405</v>
      </c>
      <c r="C52" s="10" t="s">
        <v>615</v>
      </c>
      <c r="D52" s="16"/>
      <c r="E52" s="16"/>
      <c r="F52" s="16"/>
    </row>
    <row r="53" spans="1:6" hidden="1">
      <c r="A53" s="71"/>
      <c r="B53" s="9">
        <v>32010406</v>
      </c>
      <c r="C53" s="10" t="s">
        <v>617</v>
      </c>
      <c r="D53" s="16"/>
      <c r="E53" s="16"/>
      <c r="F53" s="16"/>
    </row>
    <row r="54" spans="1:6" hidden="1">
      <c r="A54" s="71"/>
      <c r="B54" s="9">
        <v>32010407</v>
      </c>
      <c r="C54" s="10" t="s">
        <v>619</v>
      </c>
      <c r="D54" s="16"/>
      <c r="E54" s="16"/>
      <c r="F54" s="16"/>
    </row>
    <row r="55" spans="1:6" hidden="1">
      <c r="A55" s="71"/>
      <c r="B55" s="9">
        <v>32010408</v>
      </c>
      <c r="C55" s="10" t="s">
        <v>620</v>
      </c>
      <c r="D55" s="16"/>
      <c r="E55" s="16"/>
      <c r="F55" s="16"/>
    </row>
    <row r="56" spans="1:6" hidden="1">
      <c r="A56" s="10"/>
      <c r="B56" s="9"/>
      <c r="C56" s="10"/>
      <c r="D56" s="16"/>
      <c r="E56" s="16"/>
      <c r="F56" s="16"/>
    </row>
    <row r="57" spans="1:6" s="1" customFormat="1">
      <c r="A57" s="7"/>
      <c r="B57" s="6">
        <v>320105</v>
      </c>
      <c r="C57" s="7" t="s">
        <v>621</v>
      </c>
      <c r="D57" s="15">
        <f>SUM(D58:D65)</f>
        <v>0</v>
      </c>
      <c r="E57" s="15">
        <f>SUM(E58:E65)</f>
        <v>0</v>
      </c>
      <c r="F57" s="15">
        <f>SUM(F58:F65)</f>
        <v>0</v>
      </c>
    </row>
    <row r="58" spans="1:6" hidden="1">
      <c r="A58" s="75"/>
      <c r="B58" s="9">
        <v>32010501</v>
      </c>
      <c r="C58" s="10" t="s">
        <v>622</v>
      </c>
      <c r="D58" s="16"/>
      <c r="E58" s="16"/>
      <c r="F58" s="16"/>
    </row>
    <row r="59" spans="1:6" hidden="1">
      <c r="A59" s="10"/>
      <c r="B59" s="9"/>
      <c r="C59" s="10"/>
      <c r="D59" s="16"/>
      <c r="E59" s="16"/>
      <c r="F59" s="16"/>
    </row>
    <row r="60" spans="1:6" hidden="1">
      <c r="A60" s="10"/>
      <c r="B60" s="9"/>
      <c r="C60" s="10"/>
      <c r="D60" s="16"/>
      <c r="E60" s="16"/>
      <c r="F60" s="16"/>
    </row>
    <row r="61" spans="1:6" hidden="1">
      <c r="A61" s="10"/>
      <c r="B61" s="9"/>
      <c r="C61" s="10"/>
      <c r="D61" s="16"/>
      <c r="E61" s="16"/>
      <c r="F61" s="16"/>
    </row>
    <row r="62" spans="1:6" hidden="1">
      <c r="A62" s="10"/>
      <c r="B62" s="9"/>
      <c r="C62" s="10"/>
      <c r="D62" s="16"/>
      <c r="E62" s="16"/>
      <c r="F62" s="16"/>
    </row>
    <row r="63" spans="1:6" hidden="1">
      <c r="A63" s="17"/>
      <c r="B63" s="18"/>
      <c r="C63" s="17"/>
      <c r="D63" s="16"/>
      <c r="E63" s="16"/>
      <c r="F63" s="16"/>
    </row>
    <row r="64" spans="1:6" hidden="1">
      <c r="A64" s="17"/>
      <c r="B64" s="18"/>
      <c r="C64" s="17"/>
      <c r="D64" s="16"/>
      <c r="E64" s="16"/>
      <c r="F64" s="16"/>
    </row>
    <row r="65" spans="1:6" hidden="1">
      <c r="A65" s="17"/>
      <c r="B65" s="18"/>
      <c r="C65" s="17"/>
      <c r="D65" s="16"/>
      <c r="E65" s="16"/>
      <c r="F65" s="16"/>
    </row>
    <row r="66" spans="1:6" s="1" customFormat="1">
      <c r="A66" s="7"/>
      <c r="B66" s="6">
        <v>320106</v>
      </c>
      <c r="C66" s="7" t="s">
        <v>623</v>
      </c>
      <c r="D66" s="15">
        <f>SUM(D67:D72)</f>
        <v>0</v>
      </c>
      <c r="E66" s="15">
        <f>SUM(E67:E72)</f>
        <v>0</v>
      </c>
      <c r="F66" s="15">
        <f>SUM(F67:F72)</f>
        <v>0</v>
      </c>
    </row>
    <row r="67" spans="1:6" hidden="1">
      <c r="A67" s="71" t="s">
        <v>815</v>
      </c>
      <c r="B67" s="9">
        <v>32010601</v>
      </c>
      <c r="C67" s="10" t="s">
        <v>625</v>
      </c>
      <c r="D67" s="16"/>
      <c r="E67" s="16"/>
      <c r="F67" s="16"/>
    </row>
    <row r="68" spans="1:6" hidden="1">
      <c r="A68" s="71" t="s">
        <v>816</v>
      </c>
      <c r="B68" s="9">
        <v>32010602</v>
      </c>
      <c r="C68" s="10" t="s">
        <v>627</v>
      </c>
      <c r="D68" s="16"/>
      <c r="E68" s="16"/>
      <c r="F68" s="16"/>
    </row>
    <row r="69" spans="1:6" hidden="1">
      <c r="A69" s="10"/>
      <c r="B69" s="9"/>
      <c r="C69" s="10"/>
      <c r="D69" s="16"/>
      <c r="E69" s="16"/>
      <c r="F69" s="16"/>
    </row>
    <row r="70" spans="1:6" hidden="1">
      <c r="A70" s="10"/>
      <c r="B70" s="9"/>
      <c r="C70" s="10"/>
      <c r="D70" s="16"/>
      <c r="E70" s="16"/>
      <c r="F70" s="16"/>
    </row>
    <row r="71" spans="1:6" hidden="1">
      <c r="A71" s="10"/>
      <c r="B71" s="9"/>
      <c r="C71" s="10"/>
      <c r="D71" s="16"/>
      <c r="E71" s="16"/>
      <c r="F71" s="16"/>
    </row>
    <row r="72" spans="1:6" hidden="1">
      <c r="A72" s="10"/>
      <c r="B72" s="9"/>
      <c r="C72" s="10"/>
      <c r="D72" s="16"/>
      <c r="E72" s="16"/>
      <c r="F72" s="16"/>
    </row>
    <row r="73" spans="1:6" s="1" customFormat="1">
      <c r="A73" s="7"/>
      <c r="B73" s="6">
        <v>320109</v>
      </c>
      <c r="C73" s="7" t="s">
        <v>628</v>
      </c>
      <c r="D73" s="15">
        <f>SUM(D74:D84)</f>
        <v>0</v>
      </c>
      <c r="E73" s="15">
        <f>SUM(E74:E84)</f>
        <v>0</v>
      </c>
      <c r="F73" s="15">
        <f>SUM(F74:F84)</f>
        <v>0</v>
      </c>
    </row>
    <row r="74" spans="1:6" hidden="1">
      <c r="A74" s="71"/>
      <c r="B74" s="9">
        <v>32010903</v>
      </c>
      <c r="C74" s="10" t="s">
        <v>629</v>
      </c>
      <c r="D74" s="16"/>
      <c r="E74" s="16"/>
      <c r="F74" s="16"/>
    </row>
    <row r="75" spans="1:6" hidden="1">
      <c r="A75" s="10"/>
      <c r="B75" s="9"/>
      <c r="C75" s="10"/>
      <c r="D75" s="16"/>
      <c r="E75" s="16"/>
      <c r="F75" s="16"/>
    </row>
    <row r="76" spans="1:6" hidden="1">
      <c r="A76" s="71"/>
      <c r="B76" s="9">
        <v>32010904</v>
      </c>
      <c r="C76" s="10" t="s">
        <v>630</v>
      </c>
      <c r="D76" s="16"/>
      <c r="E76" s="16"/>
      <c r="F76" s="16"/>
    </row>
    <row r="77" spans="1:6" hidden="1">
      <c r="A77" s="10"/>
      <c r="B77" s="9"/>
      <c r="C77" s="10"/>
      <c r="D77" s="16"/>
      <c r="E77" s="16"/>
      <c r="F77" s="16"/>
    </row>
    <row r="78" spans="1:6" hidden="1">
      <c r="A78" s="71"/>
      <c r="B78" s="9">
        <v>32010935</v>
      </c>
      <c r="C78" s="10" t="s">
        <v>631</v>
      </c>
      <c r="D78" s="16"/>
      <c r="E78" s="16"/>
      <c r="F78" s="16"/>
    </row>
    <row r="79" spans="1:6" hidden="1">
      <c r="A79" s="10"/>
      <c r="B79" s="9"/>
      <c r="C79" s="10"/>
      <c r="D79" s="16"/>
      <c r="E79" s="16"/>
      <c r="F79" s="16"/>
    </row>
    <row r="80" spans="1:6" hidden="1">
      <c r="A80" s="10"/>
      <c r="B80" s="9"/>
      <c r="C80" s="10"/>
      <c r="D80" s="16"/>
      <c r="E80" s="16"/>
      <c r="F80" s="16"/>
    </row>
    <row r="81" spans="1:6" hidden="1">
      <c r="A81" s="10"/>
      <c r="B81" s="9"/>
      <c r="C81" s="10"/>
      <c r="D81" s="16"/>
      <c r="E81" s="16"/>
      <c r="F81" s="16"/>
    </row>
    <row r="82" spans="1:6" hidden="1">
      <c r="A82" s="71"/>
      <c r="B82" s="9">
        <v>32010936</v>
      </c>
      <c r="C82" s="10" t="s">
        <v>632</v>
      </c>
      <c r="D82" s="16"/>
      <c r="E82" s="16"/>
      <c r="F82" s="16"/>
    </row>
    <row r="83" spans="1:6" hidden="1">
      <c r="A83" s="10"/>
      <c r="B83" s="9"/>
      <c r="C83" s="10"/>
      <c r="D83" s="16"/>
      <c r="E83" s="16"/>
      <c r="F83" s="16"/>
    </row>
    <row r="84" spans="1:6" hidden="1">
      <c r="A84" s="10"/>
      <c r="B84" s="9"/>
      <c r="C84" s="10"/>
      <c r="D84" s="16"/>
      <c r="E84" s="16"/>
      <c r="F84" s="16"/>
    </row>
    <row r="85" spans="1:6" s="1" customFormat="1">
      <c r="A85" s="7"/>
      <c r="B85" s="6">
        <v>320201</v>
      </c>
      <c r="C85" s="7" t="s">
        <v>633</v>
      </c>
      <c r="D85" s="15">
        <f>SUM(D86:D91)</f>
        <v>0</v>
      </c>
      <c r="E85" s="15">
        <f>SUM(E86:E91)</f>
        <v>0</v>
      </c>
      <c r="F85" s="15">
        <f>SUM(F86:F91)</f>
        <v>0</v>
      </c>
    </row>
    <row r="86" spans="1:6" hidden="1">
      <c r="A86" s="71"/>
      <c r="B86" s="9">
        <v>32020101</v>
      </c>
      <c r="C86" s="10" t="s">
        <v>634</v>
      </c>
      <c r="D86" s="16"/>
      <c r="E86" s="16"/>
      <c r="F86" s="16"/>
    </row>
    <row r="87" spans="1:6" hidden="1">
      <c r="A87" s="10"/>
      <c r="B87" s="9"/>
      <c r="C87" s="10"/>
      <c r="D87" s="16"/>
      <c r="E87" s="16"/>
      <c r="F87" s="16"/>
    </row>
    <row r="88" spans="1:6" hidden="1">
      <c r="A88" s="71"/>
      <c r="B88" s="9">
        <v>32020102</v>
      </c>
      <c r="C88" s="10" t="s">
        <v>650</v>
      </c>
      <c r="D88" s="16"/>
      <c r="E88" s="16"/>
      <c r="F88" s="16"/>
    </row>
    <row r="89" spans="1:6" hidden="1">
      <c r="A89" s="10"/>
      <c r="B89" s="9"/>
      <c r="C89" s="10"/>
      <c r="D89" s="16"/>
      <c r="E89" s="16"/>
      <c r="F89" s="16"/>
    </row>
    <row r="90" spans="1:6" hidden="1">
      <c r="A90" s="71"/>
      <c r="B90" s="9">
        <v>32020104</v>
      </c>
      <c r="C90" s="10" t="s">
        <v>651</v>
      </c>
      <c r="D90" s="16"/>
      <c r="E90" s="16"/>
      <c r="F90" s="16"/>
    </row>
    <row r="91" spans="1:6" hidden="1">
      <c r="A91" s="10"/>
      <c r="B91" s="9"/>
      <c r="C91" s="10"/>
      <c r="D91" s="16"/>
      <c r="E91" s="16"/>
      <c r="F91" s="16"/>
    </row>
    <row r="92" spans="1:6" s="1" customFormat="1">
      <c r="A92" s="7"/>
      <c r="B92" s="6">
        <v>320301</v>
      </c>
      <c r="C92" s="7" t="s">
        <v>652</v>
      </c>
      <c r="D92" s="15">
        <f>SUM(D93:D97)</f>
        <v>0</v>
      </c>
      <c r="E92" s="15">
        <f>SUM(E93:E97)</f>
        <v>0</v>
      </c>
      <c r="F92" s="15">
        <f>SUM(F93:F97)</f>
        <v>0</v>
      </c>
    </row>
    <row r="93" spans="1:6" hidden="1">
      <c r="A93" s="71"/>
      <c r="B93" s="9">
        <v>32030101</v>
      </c>
      <c r="C93" s="10" t="s">
        <v>653</v>
      </c>
      <c r="D93" s="16"/>
      <c r="E93" s="16"/>
      <c r="F93" s="16"/>
    </row>
    <row r="94" spans="1:6" hidden="1">
      <c r="A94" s="71"/>
      <c r="B94" s="9">
        <v>32030109</v>
      </c>
      <c r="C94" s="10" t="s">
        <v>654</v>
      </c>
      <c r="D94" s="16"/>
      <c r="E94" s="16"/>
      <c r="F94" s="16"/>
    </row>
    <row r="95" spans="1:6" hidden="1">
      <c r="A95" s="71"/>
      <c r="B95" s="9">
        <v>32030110</v>
      </c>
      <c r="C95" s="10" t="s">
        <v>655</v>
      </c>
      <c r="D95" s="16"/>
      <c r="E95" s="16"/>
      <c r="F95" s="16"/>
    </row>
    <row r="96" spans="1:6" hidden="1">
      <c r="A96" s="17"/>
      <c r="B96" s="18"/>
      <c r="C96" s="17"/>
      <c r="D96" s="16"/>
      <c r="E96" s="16"/>
      <c r="F96" s="16"/>
    </row>
    <row r="97" spans="1:6" hidden="1">
      <c r="A97" s="17"/>
      <c r="B97" s="18"/>
      <c r="C97" s="17"/>
      <c r="D97" s="16"/>
      <c r="E97" s="16"/>
      <c r="F97" s="16"/>
    </row>
    <row r="98" spans="1:6" s="1" customFormat="1">
      <c r="A98" s="7"/>
      <c r="B98" s="6">
        <v>32011000</v>
      </c>
      <c r="C98" s="7" t="s">
        <v>656</v>
      </c>
      <c r="D98" s="15">
        <f>SUM(D99:D100)</f>
        <v>0</v>
      </c>
      <c r="E98" s="15">
        <f>SUM(E99:E100)</f>
        <v>0</v>
      </c>
      <c r="F98" s="15">
        <f>SUM(F99:F100)</f>
        <v>0</v>
      </c>
    </row>
    <row r="99" spans="1:6" hidden="1">
      <c r="A99" s="71"/>
      <c r="B99" s="17"/>
      <c r="C99" s="17"/>
      <c r="D99" s="16"/>
      <c r="E99" s="16"/>
      <c r="F99" s="16"/>
    </row>
    <row r="100" spans="1:6" hidden="1">
      <c r="A100" s="17"/>
      <c r="B100" s="17"/>
      <c r="C100" s="17"/>
      <c r="D100" s="16"/>
      <c r="E100" s="16"/>
      <c r="F100" s="16"/>
    </row>
    <row r="101" spans="1:6" hidden="1"/>
    <row r="102" spans="1:6" hidden="1"/>
    <row r="103" spans="1:6" hidden="1"/>
    <row r="104" spans="1:6" hidden="1"/>
    <row r="105" spans="1:6" hidden="1"/>
    <row r="106" spans="1:6" hidden="1"/>
    <row r="107" spans="1:6" hidden="1"/>
    <row r="108" spans="1:6" hidden="1"/>
    <row r="109" spans="1:6" hidden="1"/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57" orientation="landscape" r:id="rId1"/>
  <headerFooter>
    <oddFooter>Page &amp;P of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A2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817</v>
      </c>
      <c r="B3" s="135"/>
      <c r="C3" s="135"/>
      <c r="D3" s="135"/>
      <c r="E3" s="135"/>
    </row>
    <row r="4" spans="1:5">
      <c r="A4" s="134" t="s">
        <v>818</v>
      </c>
      <c r="B4" s="134"/>
      <c r="C4" s="134"/>
      <c r="D4" s="134"/>
      <c r="E4" s="134"/>
    </row>
    <row r="6" spans="1:5" ht="44.4" customHeight="1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C8+C14+C21</f>
        <v>1048509742</v>
      </c>
      <c r="D7" s="8">
        <f>D8+D14+D21</f>
        <v>882252913.86000001</v>
      </c>
      <c r="E7" s="8">
        <f>E8+E14+E21</f>
        <v>1017933290.92</v>
      </c>
    </row>
    <row r="8" spans="1:5" s="1" customFormat="1">
      <c r="A8" s="13">
        <v>2101</v>
      </c>
      <c r="B8" s="13" t="s">
        <v>437</v>
      </c>
      <c r="C8" s="8">
        <f>C9</f>
        <v>1036509742</v>
      </c>
      <c r="D8" s="8">
        <f>D9</f>
        <v>870252913.86000001</v>
      </c>
      <c r="E8" s="8">
        <f>E9</f>
        <v>1005933290.92</v>
      </c>
    </row>
    <row r="9" spans="1:5" s="1" customFormat="1">
      <c r="A9" s="13">
        <v>210101</v>
      </c>
      <c r="B9" s="13" t="s">
        <v>438</v>
      </c>
      <c r="C9" s="8">
        <f>SUM(C10:C13)</f>
        <v>1036509742</v>
      </c>
      <c r="D9" s="8">
        <f>SUM(D10:D13)</f>
        <v>870252913.86000001</v>
      </c>
      <c r="E9" s="8">
        <f>SUM(E10:E13)</f>
        <v>1005933290.92</v>
      </c>
    </row>
    <row r="10" spans="1:5">
      <c r="A10" s="14">
        <v>21010101</v>
      </c>
      <c r="B10" s="12" t="s">
        <v>819</v>
      </c>
      <c r="C10" s="11">
        <v>107461189</v>
      </c>
      <c r="D10" s="11">
        <v>111209389</v>
      </c>
      <c r="E10" s="11">
        <v>97275787</v>
      </c>
    </row>
    <row r="11" spans="1:5">
      <c r="A11" s="14">
        <v>21010101</v>
      </c>
      <c r="B11" s="12" t="s">
        <v>820</v>
      </c>
      <c r="C11" s="11">
        <v>929048553</v>
      </c>
      <c r="D11" s="11">
        <v>759043524.86000001</v>
      </c>
      <c r="E11" s="11">
        <v>908657503.91999996</v>
      </c>
    </row>
    <row r="12" spans="1:5" hidden="1">
      <c r="A12" s="14">
        <v>21010102</v>
      </c>
      <c r="B12" s="12" t="s">
        <v>439</v>
      </c>
      <c r="C12" s="11"/>
      <c r="D12" s="11"/>
      <c r="E12" s="11"/>
    </row>
    <row r="13" spans="1:5" hidden="1">
      <c r="A13" s="14">
        <v>21010103</v>
      </c>
      <c r="B13" s="12" t="s">
        <v>440</v>
      </c>
      <c r="C13" s="11"/>
      <c r="D13" s="11"/>
      <c r="E13" s="11"/>
    </row>
    <row r="14" spans="1:5" s="1" customFormat="1">
      <c r="A14" s="13">
        <v>2102</v>
      </c>
      <c r="B14" s="13" t="s">
        <v>441</v>
      </c>
      <c r="C14" s="8">
        <f>C15+C19</f>
        <v>12000000</v>
      </c>
      <c r="D14" s="8">
        <f>D15+D19</f>
        <v>12000000</v>
      </c>
      <c r="E14" s="8">
        <f>E15+E19</f>
        <v>12000000</v>
      </c>
    </row>
    <row r="15" spans="1:5" s="1" customFormat="1">
      <c r="A15" s="13">
        <v>210201</v>
      </c>
      <c r="B15" s="13" t="s">
        <v>442</v>
      </c>
      <c r="C15" s="8">
        <f>SUM(C16:C18)</f>
        <v>12000000</v>
      </c>
      <c r="D15" s="8">
        <f>SUM(D16:D18)</f>
        <v>12000000</v>
      </c>
      <c r="E15" s="8">
        <f>SUM(E16:E18)</f>
        <v>12000000</v>
      </c>
    </row>
    <row r="16" spans="1:5" hidden="1">
      <c r="A16" s="14">
        <v>21020104</v>
      </c>
      <c r="B16" s="12" t="s">
        <v>443</v>
      </c>
      <c r="C16" s="11"/>
      <c r="D16" s="11"/>
      <c r="E16" s="11"/>
    </row>
    <row r="17" spans="1:5" hidden="1">
      <c r="A17" s="14">
        <v>21020108</v>
      </c>
      <c r="B17" s="12" t="s">
        <v>444</v>
      </c>
      <c r="C17" s="11"/>
      <c r="D17" s="11"/>
      <c r="E17" s="11"/>
    </row>
    <row r="18" spans="1:5">
      <c r="A18" s="14">
        <v>21020109</v>
      </c>
      <c r="B18" s="12" t="s">
        <v>445</v>
      </c>
      <c r="C18" s="19">
        <v>12000000</v>
      </c>
      <c r="D18" s="11">
        <v>12000000</v>
      </c>
      <c r="E18" s="11">
        <v>12000000</v>
      </c>
    </row>
    <row r="19" spans="1:5" s="1" customFormat="1">
      <c r="A19" s="13">
        <v>210202</v>
      </c>
      <c r="B19" s="13" t="s">
        <v>446</v>
      </c>
      <c r="C19" s="8">
        <f>SUM(C20)</f>
        <v>0</v>
      </c>
      <c r="D19" s="8">
        <f>SUM(D20)</f>
        <v>0</v>
      </c>
      <c r="E19" s="8">
        <f>SUM(E20)</f>
        <v>0</v>
      </c>
    </row>
    <row r="20" spans="1:5" hidden="1">
      <c r="A20" s="14">
        <v>21020207</v>
      </c>
      <c r="B20" s="12" t="s">
        <v>447</v>
      </c>
      <c r="C20" s="11"/>
      <c r="D20" s="11"/>
      <c r="E20" s="11"/>
    </row>
    <row r="21" spans="1:5" s="1" customFormat="1">
      <c r="A21" s="13">
        <v>210301</v>
      </c>
      <c r="B21" s="13" t="s">
        <v>448</v>
      </c>
      <c r="C21" s="8">
        <f>SUM(C22:C24)</f>
        <v>0</v>
      </c>
      <c r="D21" s="8">
        <f>SUM(D22:D24)</f>
        <v>0</v>
      </c>
      <c r="E21" s="8">
        <f>SUM(E22:E24)</f>
        <v>0</v>
      </c>
    </row>
    <row r="22" spans="1:5" hidden="1">
      <c r="A22" s="14">
        <v>21030101</v>
      </c>
      <c r="B22" s="12" t="s">
        <v>449</v>
      </c>
      <c r="C22" s="11"/>
      <c r="D22" s="11"/>
      <c r="E22" s="11"/>
    </row>
    <row r="23" spans="1:5" hidden="1">
      <c r="A23" s="14">
        <v>21030102</v>
      </c>
      <c r="B23" s="12" t="s">
        <v>450</v>
      </c>
      <c r="C23" s="11"/>
      <c r="D23" s="11"/>
      <c r="E23" s="11"/>
    </row>
    <row r="24" spans="1:5" hidden="1">
      <c r="A24" s="14">
        <v>21030104</v>
      </c>
      <c r="B24" s="12" t="s">
        <v>451</v>
      </c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>
      <c r="A26" s="14"/>
      <c r="B26" s="12"/>
      <c r="C26" s="11"/>
      <c r="D26" s="11"/>
      <c r="E26" s="11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45" zoomScale="90" zoomScaleNormal="10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821</v>
      </c>
      <c r="B4" s="135"/>
      <c r="C4" s="135"/>
      <c r="D4" s="135"/>
      <c r="E4" s="135"/>
    </row>
    <row r="5" spans="1:5">
      <c r="A5" s="134" t="s">
        <v>818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345349244</v>
      </c>
      <c r="D7" s="8">
        <f>D8+D84+D88+D93</f>
        <v>302824947</v>
      </c>
      <c r="E7" s="8">
        <f>E8+E84+E88+E93</f>
        <v>398500000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62500000</v>
      </c>
      <c r="D8" s="8">
        <f>D9+D14+D22+D36+D45+D48+D54+D63+D67+D70</f>
        <v>37224196.25</v>
      </c>
      <c r="E8" s="8">
        <f>E9+E14+E22+E36+E45+E48+E54+E63+E67+E70</f>
        <v>68500000</v>
      </c>
    </row>
    <row r="9" spans="1:5" s="1" customFormat="1">
      <c r="A9" s="6">
        <v>220201</v>
      </c>
      <c r="B9" s="7" t="s">
        <v>456</v>
      </c>
      <c r="C9" s="8">
        <f>SUM(C10:C13)</f>
        <v>1500000</v>
      </c>
      <c r="D9" s="8">
        <f>SUM(D10:D13)</f>
        <v>235300</v>
      </c>
      <c r="E9" s="8">
        <f>SUM(E10:E13)</f>
        <v>1000000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">
        <v>1500000</v>
      </c>
      <c r="D11" s="11">
        <v>235300</v>
      </c>
      <c r="E11" s="11">
        <v>1000000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1000000</v>
      </c>
      <c r="D22" s="8">
        <f>SUM(D23:D35)</f>
        <v>935000</v>
      </c>
      <c r="E22" s="8">
        <f>SUM(E23:E35)</f>
        <v>1500000</v>
      </c>
    </row>
    <row r="23" spans="1:5">
      <c r="A23" s="9">
        <v>22020301</v>
      </c>
      <c r="B23" s="10" t="s">
        <v>470</v>
      </c>
      <c r="C23" s="11">
        <v>1000000</v>
      </c>
      <c r="D23" s="11">
        <v>935000</v>
      </c>
      <c r="E23" s="11">
        <v>1500000</v>
      </c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25000000</v>
      </c>
      <c r="D36" s="8">
        <f>SUM(D37:D44)</f>
        <v>2434896.25</v>
      </c>
      <c r="E36" s="8">
        <f>SUM(E37:E44)</f>
        <v>5000000</v>
      </c>
    </row>
    <row r="37" spans="1:5">
      <c r="A37" s="9">
        <v>22020401</v>
      </c>
      <c r="B37" s="10" t="s">
        <v>484</v>
      </c>
      <c r="C37" s="11">
        <v>25000000</v>
      </c>
      <c r="D37" s="11">
        <v>2434896.25</v>
      </c>
      <c r="E37" s="11">
        <v>5000000</v>
      </c>
    </row>
    <row r="38" spans="1:5" hidden="1">
      <c r="A38" s="9">
        <v>22020402</v>
      </c>
      <c r="B38" s="10" t="s">
        <v>485</v>
      </c>
      <c r="C38" s="11"/>
      <c r="D38" s="11"/>
      <c r="E38" s="11"/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0</v>
      </c>
      <c r="D63" s="8">
        <f>SUM(D64:D66)</f>
        <v>0</v>
      </c>
      <c r="E63" s="8">
        <f>SUM(E64:E66)</f>
        <v>0</v>
      </c>
    </row>
    <row r="64" spans="1:5" hidden="1">
      <c r="A64" s="9">
        <v>22020801</v>
      </c>
      <c r="B64" s="10" t="s">
        <v>511</v>
      </c>
      <c r="C64" s="11"/>
      <c r="D64" s="11"/>
      <c r="E64" s="11"/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35000000</v>
      </c>
      <c r="D70" s="8">
        <f>SUM(D71:D83)</f>
        <v>33619000</v>
      </c>
      <c r="E70" s="8">
        <f>SUM(E71:E83)</f>
        <v>61000000</v>
      </c>
    </row>
    <row r="71" spans="1:5">
      <c r="A71" s="9">
        <v>22021001</v>
      </c>
      <c r="B71" s="10" t="s">
        <v>518</v>
      </c>
      <c r="C71" s="11">
        <v>1000000</v>
      </c>
      <c r="D71" s="11">
        <v>50000</v>
      </c>
      <c r="E71" s="11">
        <v>1000000</v>
      </c>
    </row>
    <row r="72" spans="1:5">
      <c r="A72" s="9">
        <v>22021002</v>
      </c>
      <c r="B72" s="10" t="s">
        <v>519</v>
      </c>
      <c r="C72" s="11">
        <v>0</v>
      </c>
      <c r="D72" s="11">
        <v>0</v>
      </c>
      <c r="E72" s="11">
        <v>0</v>
      </c>
    </row>
    <row r="73" spans="1:5">
      <c r="A73" s="9">
        <v>22021003</v>
      </c>
      <c r="B73" s="10" t="s">
        <v>520</v>
      </c>
      <c r="C73" s="11">
        <v>0</v>
      </c>
      <c r="D73" s="11">
        <v>0</v>
      </c>
      <c r="E73" s="11">
        <v>0</v>
      </c>
    </row>
    <row r="74" spans="1:5">
      <c r="A74" s="9">
        <v>22021004</v>
      </c>
      <c r="B74" s="10" t="s">
        <v>521</v>
      </c>
      <c r="C74" s="11">
        <v>0</v>
      </c>
      <c r="D74" s="11">
        <v>0</v>
      </c>
      <c r="E74" s="11">
        <v>0</v>
      </c>
    </row>
    <row r="75" spans="1:5">
      <c r="A75" s="9">
        <v>22021006</v>
      </c>
      <c r="B75" s="10" t="s">
        <v>522</v>
      </c>
      <c r="C75" s="11">
        <v>0</v>
      </c>
      <c r="D75" s="11">
        <v>0</v>
      </c>
      <c r="E75" s="11">
        <v>0</v>
      </c>
    </row>
    <row r="76" spans="1:5">
      <c r="A76" s="9">
        <v>22021007</v>
      </c>
      <c r="B76" s="10" t="s">
        <v>523</v>
      </c>
      <c r="C76" s="11">
        <v>34000000</v>
      </c>
      <c r="D76" s="11">
        <v>33569000</v>
      </c>
      <c r="E76" s="11">
        <v>50000000</v>
      </c>
    </row>
    <row r="77" spans="1:5">
      <c r="A77" s="9">
        <v>22021008</v>
      </c>
      <c r="B77" s="10" t="s">
        <v>524</v>
      </c>
      <c r="C77" s="11">
        <v>0</v>
      </c>
      <c r="D77" s="11">
        <v>0</v>
      </c>
      <c r="E77" s="11">
        <v>0</v>
      </c>
    </row>
    <row r="78" spans="1:5">
      <c r="A78" s="9">
        <v>22021009</v>
      </c>
      <c r="B78" s="10" t="s">
        <v>525</v>
      </c>
      <c r="C78" s="11">
        <v>0</v>
      </c>
      <c r="D78" s="11">
        <v>0</v>
      </c>
      <c r="E78" s="11">
        <v>0</v>
      </c>
    </row>
    <row r="79" spans="1:5">
      <c r="A79" s="9">
        <v>22021010</v>
      </c>
      <c r="B79" s="10" t="s">
        <v>526</v>
      </c>
      <c r="C79" s="11">
        <v>0</v>
      </c>
      <c r="D79" s="11">
        <v>0</v>
      </c>
      <c r="E79" s="11">
        <v>0</v>
      </c>
    </row>
    <row r="80" spans="1:5">
      <c r="A80" s="9">
        <v>22021014</v>
      </c>
      <c r="B80" s="10" t="s">
        <v>527</v>
      </c>
      <c r="C80" s="11">
        <v>0</v>
      </c>
      <c r="D80" s="11">
        <v>0</v>
      </c>
      <c r="E80" s="11">
        <v>0</v>
      </c>
    </row>
    <row r="81" spans="1:5">
      <c r="A81" s="9">
        <v>22021020</v>
      </c>
      <c r="B81" s="10" t="s">
        <v>528</v>
      </c>
      <c r="C81" s="11">
        <v>0</v>
      </c>
      <c r="D81" s="11">
        <v>0</v>
      </c>
      <c r="E81" s="11">
        <v>0</v>
      </c>
    </row>
    <row r="82" spans="1:5">
      <c r="A82" s="9">
        <v>22021050</v>
      </c>
      <c r="B82" s="10" t="s">
        <v>529</v>
      </c>
      <c r="C82" s="11">
        <v>0</v>
      </c>
      <c r="D82" s="11">
        <v>0</v>
      </c>
      <c r="E82" s="11">
        <v>0</v>
      </c>
    </row>
    <row r="83" spans="1:5">
      <c r="A83" s="9">
        <v>22021052</v>
      </c>
      <c r="B83" s="10" t="s">
        <v>530</v>
      </c>
      <c r="C83" s="11"/>
      <c r="D83" s="11"/>
      <c r="E83" s="19">
        <v>10000000</v>
      </c>
    </row>
    <row r="84" spans="1:5" s="1" customFormat="1">
      <c r="A84" s="6">
        <v>2204</v>
      </c>
      <c r="B84" s="7" t="s">
        <v>531</v>
      </c>
      <c r="C84" s="8">
        <f>C85</f>
        <v>267849244</v>
      </c>
      <c r="D84" s="8">
        <f>D85</f>
        <v>250600750.75</v>
      </c>
      <c r="E84" s="8">
        <f>E85</f>
        <v>300000000</v>
      </c>
    </row>
    <row r="85" spans="1:5" s="1" customFormat="1">
      <c r="A85" s="6">
        <v>220401</v>
      </c>
      <c r="B85" s="7" t="s">
        <v>532</v>
      </c>
      <c r="C85" s="8">
        <f>SUM(C86:C87)</f>
        <v>267849244</v>
      </c>
      <c r="D85" s="8">
        <f>SUM(D86:D87)</f>
        <v>250600750.75</v>
      </c>
      <c r="E85" s="8">
        <f>SUM(E86:E87)</f>
        <v>300000000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>
      <c r="A87" s="9">
        <v>22040109</v>
      </c>
      <c r="B87" s="10" t="s">
        <v>534</v>
      </c>
      <c r="C87" s="11">
        <v>267849244</v>
      </c>
      <c r="D87" s="11">
        <v>250600750.75</v>
      </c>
      <c r="E87" s="19">
        <v>300000000</v>
      </c>
    </row>
    <row r="88" spans="1:5" s="1" customFormat="1">
      <c r="A88" s="6">
        <v>2205</v>
      </c>
      <c r="B88" s="7" t="s">
        <v>535</v>
      </c>
      <c r="C88" s="8">
        <f>C89</f>
        <v>15000000</v>
      </c>
      <c r="D88" s="8">
        <f>D89</f>
        <v>15000000</v>
      </c>
      <c r="E88" s="8">
        <f>E89</f>
        <v>30000000</v>
      </c>
    </row>
    <row r="89" spans="1:5" s="1" customFormat="1">
      <c r="A89" s="6">
        <v>220501</v>
      </c>
      <c r="B89" s="7" t="s">
        <v>536</v>
      </c>
      <c r="C89" s="8">
        <f>SUM(C90:C92)</f>
        <v>15000000</v>
      </c>
      <c r="D89" s="8">
        <f>SUM(D90:D92)</f>
        <v>15000000</v>
      </c>
      <c r="E89" s="8">
        <f>SUM(E90:E92)</f>
        <v>30000000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>
      <c r="A91" s="9">
        <v>22050108</v>
      </c>
      <c r="B91" s="10" t="s">
        <v>538</v>
      </c>
      <c r="C91" s="19">
        <v>15000000</v>
      </c>
      <c r="D91" s="19">
        <v>15000000</v>
      </c>
      <c r="E91" s="19">
        <v>30000000</v>
      </c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2" orientation="landscape" r:id="rId1"/>
  <headerFooter>
    <oddFooter>Page &amp;P of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A21" zoomScale="90" zoomScaleNormal="112" zoomScaleSheetLayoutView="90" workbookViewId="0">
      <selection activeCell="A8" sqref="A8:XFD8"/>
    </sheetView>
  </sheetViews>
  <sheetFormatPr defaultColWidth="8.88671875" defaultRowHeight="15"/>
  <cols>
    <col min="1" max="1" width="23.109375" style="2" customWidth="1"/>
    <col min="2" max="2" width="13.109375" style="2" customWidth="1"/>
    <col min="3" max="3" width="42.5546875" style="2" customWidth="1"/>
    <col min="4" max="6" width="25.44140625" style="2" customWidth="1"/>
    <col min="7" max="16384" width="8.88671875" style="2"/>
  </cols>
  <sheetData>
    <row r="1" spans="1:6">
      <c r="A1" s="133" t="s">
        <v>556</v>
      </c>
      <c r="B1" s="133"/>
      <c r="C1" s="133"/>
      <c r="D1" s="133"/>
      <c r="E1" s="133"/>
    </row>
    <row r="2" spans="1:6">
      <c r="A2" s="134" t="s">
        <v>822</v>
      </c>
      <c r="B2" s="134"/>
      <c r="C2" s="134"/>
      <c r="D2" s="134"/>
      <c r="E2" s="134"/>
    </row>
    <row r="3" spans="1:6">
      <c r="A3" s="136" t="s">
        <v>818</v>
      </c>
      <c r="B3" s="134"/>
      <c r="C3" s="134"/>
      <c r="D3" s="134"/>
      <c r="E3" s="134"/>
    </row>
    <row r="5" spans="1:6" ht="45">
      <c r="A5" s="5" t="s">
        <v>558</v>
      </c>
      <c r="B5" s="5" t="s">
        <v>559</v>
      </c>
      <c r="C5" s="5" t="s">
        <v>560</v>
      </c>
      <c r="D5" s="5" t="s">
        <v>3</v>
      </c>
      <c r="E5" s="5" t="s">
        <v>4</v>
      </c>
      <c r="F5" s="5" t="s">
        <v>5</v>
      </c>
    </row>
    <row r="6" spans="1:6" s="1" customFormat="1">
      <c r="A6" s="70" t="s">
        <v>823</v>
      </c>
      <c r="B6" s="6">
        <v>3</v>
      </c>
      <c r="C6" s="7" t="s">
        <v>562</v>
      </c>
      <c r="D6" s="15">
        <f>D7+D31+D42+D48+D54+D63+D70+D82+D89+D95</f>
        <v>567500000</v>
      </c>
      <c r="E6" s="15">
        <f>E7+E31+E42+E48+E54+E63+E70+E82+E89+E95</f>
        <v>122790975.72</v>
      </c>
      <c r="F6" s="15">
        <f>F7+F31+F42+F48+F54+F63+F70+F82+F89+F95</f>
        <v>458500000</v>
      </c>
    </row>
    <row r="7" spans="1:6" s="1" customFormat="1">
      <c r="A7" s="7"/>
      <c r="B7" s="6">
        <v>32010100</v>
      </c>
      <c r="C7" s="7" t="s">
        <v>563</v>
      </c>
      <c r="D7" s="15">
        <f>SUM(D8:D30)</f>
        <v>567500000</v>
      </c>
      <c r="E7" s="15">
        <f>SUM(E8:E30)</f>
        <v>122790975.72</v>
      </c>
      <c r="F7" s="15">
        <f>SUM(F8:F30)</f>
        <v>396500000</v>
      </c>
    </row>
    <row r="8" spans="1:6" hidden="1">
      <c r="B8" s="9">
        <v>32010101</v>
      </c>
      <c r="C8" s="10" t="s">
        <v>564</v>
      </c>
      <c r="D8" s="16"/>
      <c r="E8" s="16"/>
      <c r="F8" s="16"/>
    </row>
    <row r="9" spans="1:6" ht="30">
      <c r="A9" s="10"/>
      <c r="B9" s="9">
        <v>32010101</v>
      </c>
      <c r="C9" s="10" t="s">
        <v>991</v>
      </c>
      <c r="D9" s="16">
        <v>445500000</v>
      </c>
      <c r="E9" s="16">
        <v>45462246.219999999</v>
      </c>
      <c r="F9" s="16"/>
    </row>
    <row r="10" spans="1:6" ht="30">
      <c r="A10" s="71" t="s">
        <v>824</v>
      </c>
      <c r="B10" s="9">
        <v>32010101</v>
      </c>
      <c r="C10" s="10" t="s">
        <v>992</v>
      </c>
      <c r="D10" s="16"/>
      <c r="E10" s="16"/>
      <c r="F10" s="16">
        <v>9000000</v>
      </c>
    </row>
    <row r="11" spans="1:6">
      <c r="A11" s="71" t="s">
        <v>825</v>
      </c>
      <c r="B11" s="9">
        <v>32010101</v>
      </c>
      <c r="C11" s="10" t="s">
        <v>857</v>
      </c>
      <c r="D11" s="16">
        <v>0</v>
      </c>
      <c r="E11" s="16">
        <v>0</v>
      </c>
      <c r="F11" s="16">
        <v>20000000</v>
      </c>
    </row>
    <row r="12" spans="1:6">
      <c r="A12" s="71" t="s">
        <v>826</v>
      </c>
      <c r="B12" s="9">
        <v>32010101</v>
      </c>
      <c r="C12" s="10" t="s">
        <v>858</v>
      </c>
      <c r="D12" s="16"/>
      <c r="E12" s="16"/>
      <c r="F12" s="16">
        <v>14000000</v>
      </c>
    </row>
    <row r="13" spans="1:6" ht="30">
      <c r="A13" s="71"/>
      <c r="B13" s="9">
        <v>32010101</v>
      </c>
      <c r="C13" s="10" t="s">
        <v>1000</v>
      </c>
      <c r="D13" s="16">
        <v>110000000</v>
      </c>
      <c r="E13" s="16">
        <v>77328729.5</v>
      </c>
      <c r="F13" s="16"/>
    </row>
    <row r="14" spans="1:6" ht="30">
      <c r="A14" s="71" t="s">
        <v>827</v>
      </c>
      <c r="B14" s="9">
        <v>32010101</v>
      </c>
      <c r="C14" s="10" t="s">
        <v>859</v>
      </c>
      <c r="D14" s="16"/>
      <c r="E14" s="16"/>
      <c r="F14" s="16">
        <v>27000000</v>
      </c>
    </row>
    <row r="15" spans="1:6" ht="30">
      <c r="A15" s="71" t="s">
        <v>828</v>
      </c>
      <c r="B15" s="9">
        <v>32010101</v>
      </c>
      <c r="C15" s="74" t="s">
        <v>860</v>
      </c>
      <c r="D15" s="16"/>
      <c r="E15" s="16"/>
      <c r="F15" s="16">
        <v>27000000</v>
      </c>
    </row>
    <row r="16" spans="1:6">
      <c r="A16" s="71" t="s">
        <v>829</v>
      </c>
      <c r="B16" s="9">
        <v>32010101</v>
      </c>
      <c r="C16" s="10" t="s">
        <v>861</v>
      </c>
      <c r="D16" s="16"/>
      <c r="E16" s="16"/>
      <c r="F16" s="16">
        <v>9000000</v>
      </c>
    </row>
    <row r="17" spans="1:6">
      <c r="A17" s="71" t="s">
        <v>830</v>
      </c>
      <c r="B17" s="9">
        <v>32010101</v>
      </c>
      <c r="C17" s="10" t="s">
        <v>863</v>
      </c>
      <c r="D17" s="16"/>
      <c r="E17" s="16"/>
      <c r="F17" s="16">
        <v>16500000</v>
      </c>
    </row>
    <row r="18" spans="1:6">
      <c r="A18" s="71" t="s">
        <v>831</v>
      </c>
      <c r="B18" s="9">
        <v>32010101</v>
      </c>
      <c r="C18" s="10" t="s">
        <v>864</v>
      </c>
      <c r="D18" s="16"/>
      <c r="E18" s="16"/>
      <c r="F18" s="16">
        <v>15000000</v>
      </c>
    </row>
    <row r="19" spans="1:6">
      <c r="A19" s="71" t="s">
        <v>832</v>
      </c>
      <c r="B19" s="9">
        <v>32010101</v>
      </c>
      <c r="C19" s="10" t="s">
        <v>865</v>
      </c>
      <c r="D19" s="16"/>
      <c r="E19" s="16"/>
      <c r="F19" s="16">
        <v>10000000</v>
      </c>
    </row>
    <row r="20" spans="1:6">
      <c r="A20" s="71" t="s">
        <v>833</v>
      </c>
      <c r="B20" s="9">
        <v>32010101</v>
      </c>
      <c r="C20" s="10" t="s">
        <v>866</v>
      </c>
      <c r="D20" s="16"/>
      <c r="E20" s="16"/>
      <c r="F20" s="16">
        <v>27000000</v>
      </c>
    </row>
    <row r="21" spans="1:6" ht="30">
      <c r="A21" s="71" t="s">
        <v>994</v>
      </c>
      <c r="B21" s="9">
        <v>32010101</v>
      </c>
      <c r="C21" s="10" t="s">
        <v>867</v>
      </c>
      <c r="D21" s="16"/>
      <c r="E21" s="16"/>
      <c r="F21" s="16">
        <v>25000000</v>
      </c>
    </row>
    <row r="22" spans="1:6" ht="16.2" customHeight="1">
      <c r="A22" s="71" t="s">
        <v>834</v>
      </c>
      <c r="B22" s="9">
        <v>32010101</v>
      </c>
      <c r="C22" s="74" t="s">
        <v>868</v>
      </c>
      <c r="D22" s="16"/>
      <c r="E22" s="16"/>
      <c r="F22" s="16">
        <v>50000000</v>
      </c>
    </row>
    <row r="23" spans="1:6" ht="16.2" customHeight="1">
      <c r="A23" s="71" t="s">
        <v>835</v>
      </c>
      <c r="B23" s="9">
        <v>32010101</v>
      </c>
      <c r="C23" s="74" t="s">
        <v>869</v>
      </c>
      <c r="D23" s="16">
        <v>12000000</v>
      </c>
      <c r="E23" s="16"/>
      <c r="F23" s="16">
        <v>50000000</v>
      </c>
    </row>
    <row r="24" spans="1:6" ht="28.2" customHeight="1">
      <c r="A24" s="71" t="s">
        <v>836</v>
      </c>
      <c r="B24" s="9">
        <v>32010101</v>
      </c>
      <c r="C24" s="74" t="s">
        <v>870</v>
      </c>
      <c r="D24" s="16"/>
      <c r="E24" s="16"/>
      <c r="F24" s="16">
        <v>12000000</v>
      </c>
    </row>
    <row r="25" spans="1:6" ht="15.6" customHeight="1">
      <c r="A25" s="71" t="s">
        <v>837</v>
      </c>
      <c r="B25" s="9">
        <v>32010101</v>
      </c>
      <c r="C25" s="74" t="s">
        <v>871</v>
      </c>
      <c r="D25" s="16"/>
      <c r="E25" s="16"/>
      <c r="F25" s="16">
        <v>10000000</v>
      </c>
    </row>
    <row r="26" spans="1:6" ht="20.399999999999999" customHeight="1">
      <c r="A26" s="71" t="s">
        <v>838</v>
      </c>
      <c r="B26" s="9">
        <v>32010101</v>
      </c>
      <c r="C26" s="74" t="s">
        <v>873</v>
      </c>
      <c r="D26" s="16"/>
      <c r="E26" s="16"/>
      <c r="F26" s="16">
        <v>10000000</v>
      </c>
    </row>
    <row r="27" spans="1:6" ht="17.399999999999999" customHeight="1">
      <c r="A27" s="71" t="s">
        <v>839</v>
      </c>
      <c r="B27" s="9">
        <v>32010101</v>
      </c>
      <c r="C27" s="74" t="s">
        <v>872</v>
      </c>
      <c r="D27" s="16"/>
      <c r="E27" s="16"/>
      <c r="F27" s="16">
        <v>10000000</v>
      </c>
    </row>
    <row r="28" spans="1:6" ht="30" customHeight="1">
      <c r="A28" s="71" t="s">
        <v>840</v>
      </c>
      <c r="B28" s="9">
        <v>32010101</v>
      </c>
      <c r="C28" s="74" t="s">
        <v>874</v>
      </c>
      <c r="D28" s="16"/>
      <c r="E28" s="16"/>
      <c r="F28" s="16">
        <v>25000000</v>
      </c>
    </row>
    <row r="29" spans="1:6" ht="30" customHeight="1">
      <c r="A29" s="71" t="s">
        <v>841</v>
      </c>
      <c r="B29" s="9">
        <v>32010101</v>
      </c>
      <c r="C29" s="10" t="s">
        <v>993</v>
      </c>
      <c r="D29" s="16"/>
      <c r="E29" s="16"/>
      <c r="F29" s="16">
        <v>15000000</v>
      </c>
    </row>
    <row r="30" spans="1:6" ht="18.600000000000001" customHeight="1">
      <c r="A30" s="71" t="s">
        <v>842</v>
      </c>
      <c r="B30" s="9">
        <v>32010101</v>
      </c>
      <c r="C30" s="10" t="s">
        <v>862</v>
      </c>
      <c r="D30" s="16"/>
      <c r="E30" s="16"/>
      <c r="F30" s="16">
        <v>15000000</v>
      </c>
    </row>
    <row r="31" spans="1:6" s="1" customFormat="1">
      <c r="A31" s="7"/>
      <c r="B31" s="6">
        <v>32010200</v>
      </c>
      <c r="C31" s="7" t="s">
        <v>610</v>
      </c>
      <c r="D31" s="15">
        <f>SUM(D32:D41)</f>
        <v>0</v>
      </c>
      <c r="E31" s="15">
        <f>SUM(E32:E41)</f>
        <v>0</v>
      </c>
      <c r="F31" s="15">
        <f>SUM(F32:F41)</f>
        <v>0</v>
      </c>
    </row>
    <row r="32" spans="1:6" hidden="1">
      <c r="B32" s="9">
        <v>32010202</v>
      </c>
      <c r="C32" s="10" t="s">
        <v>611</v>
      </c>
      <c r="D32" s="16"/>
      <c r="E32" s="16"/>
      <c r="F32" s="16"/>
    </row>
    <row r="33" spans="1:6" hidden="1">
      <c r="A33" s="17"/>
      <c r="B33" s="18"/>
      <c r="C33" s="17"/>
      <c r="D33" s="16"/>
      <c r="E33" s="16"/>
      <c r="F33" s="16"/>
    </row>
    <row r="34" spans="1:6" hidden="1">
      <c r="A34" s="17"/>
      <c r="B34" s="18"/>
      <c r="C34" s="17"/>
      <c r="D34" s="16"/>
      <c r="E34" s="16"/>
      <c r="F34" s="16"/>
    </row>
    <row r="35" spans="1:6" hidden="1">
      <c r="A35" s="17"/>
      <c r="B35" s="18"/>
      <c r="C35" s="17"/>
      <c r="D35" s="16"/>
      <c r="E35" s="16"/>
      <c r="F35" s="16"/>
    </row>
    <row r="36" spans="1:6" hidden="1">
      <c r="A36" s="17"/>
      <c r="B36" s="18"/>
      <c r="C36" s="17"/>
      <c r="D36" s="16"/>
      <c r="E36" s="16"/>
      <c r="F36" s="16"/>
    </row>
    <row r="37" spans="1:6" hidden="1">
      <c r="A37" s="17"/>
      <c r="B37" s="18"/>
      <c r="C37" s="17"/>
      <c r="D37" s="16"/>
      <c r="E37" s="16"/>
      <c r="F37" s="16"/>
    </row>
    <row r="38" spans="1:6" hidden="1">
      <c r="A38" s="17"/>
      <c r="B38" s="18"/>
      <c r="C38" s="17"/>
      <c r="D38" s="16"/>
      <c r="E38" s="16"/>
      <c r="F38" s="16"/>
    </row>
    <row r="39" spans="1:6" hidden="1">
      <c r="A39" s="17"/>
      <c r="B39" s="18"/>
      <c r="C39" s="17"/>
      <c r="D39" s="16"/>
      <c r="E39" s="16"/>
      <c r="F39" s="16"/>
    </row>
    <row r="40" spans="1:6" hidden="1">
      <c r="A40" s="17"/>
      <c r="B40" s="18"/>
      <c r="C40" s="17"/>
      <c r="D40" s="16"/>
      <c r="E40" s="16"/>
      <c r="F40" s="16"/>
    </row>
    <row r="41" spans="1:6" hidden="1">
      <c r="A41" s="17"/>
      <c r="B41" s="18"/>
      <c r="C41" s="17"/>
      <c r="D41" s="16"/>
      <c r="E41" s="16"/>
      <c r="F41" s="16"/>
    </row>
    <row r="42" spans="1:6" s="1" customFormat="1">
      <c r="A42" s="7"/>
      <c r="B42" s="6">
        <v>320103</v>
      </c>
      <c r="C42" s="7" t="s">
        <v>612</v>
      </c>
      <c r="D42" s="15">
        <f>SUM(D43:D47)</f>
        <v>0</v>
      </c>
      <c r="E42" s="15">
        <f>SUM(E43:E47)</f>
        <v>0</v>
      </c>
      <c r="F42" s="15">
        <f>SUM(F43:F47)</f>
        <v>0</v>
      </c>
    </row>
    <row r="43" spans="1:6" hidden="1">
      <c r="A43" s="71"/>
      <c r="B43" s="9">
        <v>32010301</v>
      </c>
      <c r="C43" s="10" t="s">
        <v>613</v>
      </c>
      <c r="D43" s="16"/>
      <c r="E43" s="16"/>
      <c r="F43" s="16"/>
    </row>
    <row r="44" spans="1:6" hidden="1">
      <c r="A44" s="10"/>
      <c r="B44" s="9"/>
      <c r="C44" s="10"/>
      <c r="D44" s="16"/>
      <c r="E44" s="16"/>
      <c r="F44" s="16"/>
    </row>
    <row r="45" spans="1:6" hidden="1">
      <c r="A45" s="10"/>
      <c r="B45" s="9"/>
      <c r="C45" s="10"/>
      <c r="D45" s="16"/>
      <c r="E45" s="16"/>
      <c r="F45" s="16"/>
    </row>
    <row r="46" spans="1:6" hidden="1">
      <c r="A46" s="10"/>
      <c r="B46" s="9"/>
      <c r="C46" s="10"/>
      <c r="D46" s="16"/>
      <c r="E46" s="16"/>
      <c r="F46" s="16"/>
    </row>
    <row r="47" spans="1:6" hidden="1">
      <c r="A47" s="10"/>
      <c r="B47" s="9"/>
      <c r="C47" s="10"/>
      <c r="D47" s="16"/>
      <c r="E47" s="16"/>
      <c r="F47" s="16"/>
    </row>
    <row r="48" spans="1:6" s="1" customFormat="1">
      <c r="A48" s="7"/>
      <c r="B48" s="6">
        <v>32010400</v>
      </c>
      <c r="C48" s="7" t="s">
        <v>614</v>
      </c>
      <c r="D48" s="15">
        <f>SUM(D49:D53)</f>
        <v>0</v>
      </c>
      <c r="E48" s="15">
        <f>SUM(E49:E53)</f>
        <v>0</v>
      </c>
      <c r="F48" s="15">
        <f>SUM(F49:F53)</f>
        <v>0</v>
      </c>
    </row>
    <row r="49" spans="1:6" hidden="1">
      <c r="A49" s="71"/>
      <c r="B49" s="9">
        <v>32010405</v>
      </c>
      <c r="C49" s="10" t="s">
        <v>615</v>
      </c>
      <c r="D49" s="16"/>
      <c r="E49" s="16"/>
      <c r="F49" s="16"/>
    </row>
    <row r="50" spans="1:6" hidden="1">
      <c r="A50" s="71"/>
      <c r="B50" s="9">
        <v>32010406</v>
      </c>
      <c r="C50" s="10" t="s">
        <v>617</v>
      </c>
      <c r="D50" s="16"/>
      <c r="E50" s="16"/>
      <c r="F50" s="16"/>
    </row>
    <row r="51" spans="1:6" hidden="1">
      <c r="A51" s="71"/>
      <c r="B51" s="9">
        <v>32010407</v>
      </c>
      <c r="C51" s="10" t="s">
        <v>619</v>
      </c>
      <c r="D51" s="16"/>
      <c r="E51" s="16"/>
      <c r="F51" s="16"/>
    </row>
    <row r="52" spans="1:6" hidden="1">
      <c r="A52" s="71"/>
      <c r="B52" s="9">
        <v>32010408</v>
      </c>
      <c r="C52" s="10" t="s">
        <v>620</v>
      </c>
      <c r="D52" s="16"/>
      <c r="E52" s="16"/>
      <c r="F52" s="16"/>
    </row>
    <row r="53" spans="1:6" hidden="1">
      <c r="A53" s="10"/>
      <c r="B53" s="9"/>
      <c r="C53" s="10"/>
      <c r="D53" s="16"/>
      <c r="E53" s="16"/>
      <c r="F53" s="16"/>
    </row>
    <row r="54" spans="1:6" s="1" customFormat="1">
      <c r="A54" s="7"/>
      <c r="B54" s="6">
        <v>320105</v>
      </c>
      <c r="C54" s="7" t="s">
        <v>621</v>
      </c>
      <c r="D54" s="15">
        <f>SUM(D55:D62)</f>
        <v>0</v>
      </c>
      <c r="E54" s="15">
        <f>SUM(E55:E62)</f>
        <v>0</v>
      </c>
      <c r="F54" s="15">
        <f>SUM(F55:F62)</f>
        <v>60000000</v>
      </c>
    </row>
    <row r="55" spans="1:6">
      <c r="A55" s="71" t="s">
        <v>995</v>
      </c>
      <c r="B55" s="9">
        <v>32010501</v>
      </c>
      <c r="C55" s="74" t="s">
        <v>875</v>
      </c>
      <c r="D55" s="16"/>
      <c r="E55" s="16"/>
      <c r="F55" s="16">
        <v>20000000</v>
      </c>
    </row>
    <row r="56" spans="1:6">
      <c r="A56" s="71" t="s">
        <v>996</v>
      </c>
      <c r="B56" s="9"/>
      <c r="C56" s="74" t="s">
        <v>878</v>
      </c>
      <c r="D56" s="16"/>
      <c r="E56" s="16"/>
      <c r="F56" s="16">
        <v>20000000</v>
      </c>
    </row>
    <row r="57" spans="1:6">
      <c r="A57" s="71" t="s">
        <v>997</v>
      </c>
      <c r="B57" s="9"/>
      <c r="C57" s="74" t="s">
        <v>879</v>
      </c>
      <c r="D57" s="16"/>
      <c r="E57" s="16"/>
      <c r="F57" s="16">
        <v>20000000</v>
      </c>
    </row>
    <row r="58" spans="1:6" hidden="1">
      <c r="A58" s="10"/>
      <c r="B58" s="9"/>
      <c r="C58" s="10"/>
      <c r="D58" s="16"/>
      <c r="E58" s="16"/>
      <c r="F58" s="16"/>
    </row>
    <row r="59" spans="1:6" hidden="1">
      <c r="A59" s="10"/>
      <c r="B59" s="9"/>
      <c r="C59" s="10"/>
      <c r="D59" s="16"/>
      <c r="E59" s="16"/>
      <c r="F59" s="16"/>
    </row>
    <row r="60" spans="1:6" hidden="1">
      <c r="A60" s="17"/>
      <c r="B60" s="18"/>
      <c r="C60" s="17"/>
      <c r="D60" s="16"/>
      <c r="E60" s="16"/>
      <c r="F60" s="16"/>
    </row>
    <row r="61" spans="1:6" hidden="1">
      <c r="A61" s="17"/>
      <c r="B61" s="18"/>
      <c r="C61" s="17"/>
      <c r="D61" s="16"/>
      <c r="E61" s="16"/>
      <c r="F61" s="16"/>
    </row>
    <row r="62" spans="1:6" hidden="1">
      <c r="A62" s="17"/>
      <c r="B62" s="18"/>
      <c r="C62" s="17"/>
      <c r="D62" s="16"/>
      <c r="E62" s="16"/>
      <c r="F62" s="16"/>
    </row>
    <row r="63" spans="1:6" s="1" customFormat="1">
      <c r="A63" s="7"/>
      <c r="B63" s="6">
        <v>320106</v>
      </c>
      <c r="C63" s="7" t="s">
        <v>623</v>
      </c>
      <c r="D63" s="15">
        <f>SUM(D64:D69)</f>
        <v>0</v>
      </c>
      <c r="E63" s="15">
        <f>SUM(E64:E69)</f>
        <v>0</v>
      </c>
      <c r="F63" s="15">
        <f>SUM(F64:F69)</f>
        <v>2000000</v>
      </c>
    </row>
    <row r="64" spans="1:6">
      <c r="A64" s="71" t="s">
        <v>998</v>
      </c>
      <c r="B64" s="9">
        <v>32010601</v>
      </c>
      <c r="C64" s="74" t="s">
        <v>877</v>
      </c>
      <c r="D64" s="16"/>
      <c r="E64" s="16"/>
      <c r="F64" s="16">
        <v>1000000</v>
      </c>
    </row>
    <row r="65" spans="1:6">
      <c r="A65" s="71" t="s">
        <v>999</v>
      </c>
      <c r="B65" s="9">
        <v>32010602</v>
      </c>
      <c r="C65" s="74" t="s">
        <v>876</v>
      </c>
      <c r="D65" s="16"/>
      <c r="E65" s="16"/>
      <c r="F65" s="16">
        <v>1000000</v>
      </c>
    </row>
    <row r="66" spans="1:6" hidden="1">
      <c r="A66" s="10"/>
      <c r="B66" s="9"/>
      <c r="C66" s="10"/>
      <c r="D66" s="16"/>
      <c r="E66" s="16"/>
      <c r="F66" s="16"/>
    </row>
    <row r="67" spans="1:6" hidden="1">
      <c r="A67" s="10"/>
      <c r="B67" s="9"/>
      <c r="C67" s="10"/>
      <c r="D67" s="16"/>
      <c r="E67" s="16"/>
      <c r="F67" s="16"/>
    </row>
    <row r="68" spans="1:6" hidden="1">
      <c r="A68" s="10"/>
      <c r="B68" s="9"/>
      <c r="C68" s="10"/>
      <c r="D68" s="16"/>
      <c r="E68" s="16"/>
      <c r="F68" s="16"/>
    </row>
    <row r="69" spans="1:6" hidden="1">
      <c r="A69" s="10"/>
      <c r="B69" s="9"/>
      <c r="C69" s="10"/>
      <c r="D69" s="16"/>
      <c r="E69" s="16"/>
      <c r="F69" s="16"/>
    </row>
    <row r="70" spans="1:6" s="1" customFormat="1">
      <c r="A70" s="7"/>
      <c r="B70" s="6">
        <v>320109</v>
      </c>
      <c r="C70" s="7" t="s">
        <v>628</v>
      </c>
      <c r="D70" s="15">
        <f>SUM(D71:D81)</f>
        <v>0</v>
      </c>
      <c r="E70" s="15">
        <f>SUM(E71:E81)</f>
        <v>0</v>
      </c>
      <c r="F70" s="15">
        <f>SUM(F71:F81)</f>
        <v>0</v>
      </c>
    </row>
    <row r="71" spans="1:6" hidden="1">
      <c r="A71" s="71"/>
      <c r="B71" s="9">
        <v>32010903</v>
      </c>
      <c r="C71" s="10" t="s">
        <v>629</v>
      </c>
      <c r="D71" s="16"/>
      <c r="E71" s="16"/>
      <c r="F71" s="16"/>
    </row>
    <row r="72" spans="1:6" hidden="1">
      <c r="A72" s="10"/>
      <c r="B72" s="9"/>
      <c r="C72" s="10"/>
      <c r="D72" s="16"/>
      <c r="E72" s="16"/>
      <c r="F72" s="16"/>
    </row>
    <row r="73" spans="1:6" hidden="1">
      <c r="A73" s="71"/>
      <c r="B73" s="9">
        <v>32010904</v>
      </c>
      <c r="C73" s="10" t="s">
        <v>630</v>
      </c>
      <c r="D73" s="16"/>
      <c r="E73" s="16"/>
      <c r="F73" s="16"/>
    </row>
    <row r="74" spans="1:6" hidden="1">
      <c r="A74" s="10"/>
      <c r="B74" s="9"/>
      <c r="C74" s="10"/>
      <c r="D74" s="16"/>
      <c r="E74" s="16"/>
      <c r="F74" s="16"/>
    </row>
    <row r="75" spans="1:6" hidden="1">
      <c r="A75" s="71"/>
      <c r="B75" s="9">
        <v>32010935</v>
      </c>
      <c r="C75" s="10" t="s">
        <v>631</v>
      </c>
      <c r="D75" s="16"/>
      <c r="E75" s="16"/>
      <c r="F75" s="16"/>
    </row>
    <row r="76" spans="1:6" hidden="1">
      <c r="A76" s="10"/>
      <c r="B76" s="9"/>
      <c r="C76" s="10"/>
      <c r="D76" s="16"/>
      <c r="E76" s="16"/>
      <c r="F76" s="16"/>
    </row>
    <row r="77" spans="1:6" hidden="1">
      <c r="A77" s="10"/>
      <c r="B77" s="9"/>
      <c r="C77" s="10"/>
      <c r="D77" s="16"/>
      <c r="E77" s="16"/>
      <c r="F77" s="16"/>
    </row>
    <row r="78" spans="1:6" hidden="1">
      <c r="A78" s="10"/>
      <c r="B78" s="9"/>
      <c r="C78" s="10"/>
      <c r="D78" s="16"/>
      <c r="E78" s="16"/>
      <c r="F78" s="16"/>
    </row>
    <row r="79" spans="1:6" hidden="1">
      <c r="A79" s="71"/>
      <c r="B79" s="9">
        <v>32010936</v>
      </c>
      <c r="C79" s="10" t="s">
        <v>632</v>
      </c>
      <c r="D79" s="16"/>
      <c r="E79" s="16"/>
      <c r="F79" s="16"/>
    </row>
    <row r="80" spans="1:6" hidden="1">
      <c r="A80" s="10"/>
      <c r="B80" s="9"/>
      <c r="C80" s="10"/>
      <c r="D80" s="16"/>
      <c r="E80" s="16"/>
      <c r="F80" s="16"/>
    </row>
    <row r="81" spans="1:6" hidden="1">
      <c r="A81" s="10"/>
      <c r="B81" s="9"/>
      <c r="C81" s="10"/>
      <c r="D81" s="16"/>
      <c r="E81" s="16"/>
      <c r="F81" s="16"/>
    </row>
    <row r="82" spans="1:6" s="1" customFormat="1">
      <c r="A82" s="7"/>
      <c r="B82" s="6">
        <v>320201</v>
      </c>
      <c r="C82" s="7" t="s">
        <v>633</v>
      </c>
      <c r="D82" s="15">
        <f>SUM(D83:D88)</f>
        <v>0</v>
      </c>
      <c r="E82" s="15">
        <f>SUM(E83:E88)</f>
        <v>0</v>
      </c>
      <c r="F82" s="15">
        <f>SUM(F83:F88)</f>
        <v>0</v>
      </c>
    </row>
    <row r="83" spans="1:6" hidden="1">
      <c r="A83" s="71"/>
      <c r="B83" s="9">
        <v>32020101</v>
      </c>
      <c r="C83" s="10" t="s">
        <v>634</v>
      </c>
      <c r="D83" s="16"/>
      <c r="E83" s="16"/>
      <c r="F83" s="16"/>
    </row>
    <row r="84" spans="1:6" hidden="1">
      <c r="A84" s="10"/>
      <c r="B84" s="9"/>
      <c r="C84" s="10"/>
      <c r="D84" s="16"/>
      <c r="E84" s="16"/>
      <c r="F84" s="16"/>
    </row>
    <row r="85" spans="1:6" hidden="1">
      <c r="A85" s="71"/>
      <c r="B85" s="9">
        <v>32020102</v>
      </c>
      <c r="C85" s="10" t="s">
        <v>650</v>
      </c>
      <c r="D85" s="16"/>
      <c r="E85" s="16"/>
      <c r="F85" s="16"/>
    </row>
    <row r="86" spans="1:6" hidden="1">
      <c r="A86" s="10"/>
      <c r="B86" s="9"/>
      <c r="C86" s="10"/>
      <c r="D86" s="16"/>
      <c r="E86" s="16"/>
      <c r="F86" s="16"/>
    </row>
    <row r="87" spans="1:6" hidden="1">
      <c r="A87" s="71"/>
      <c r="B87" s="9">
        <v>32020104</v>
      </c>
      <c r="C87" s="10" t="s">
        <v>651</v>
      </c>
      <c r="D87" s="16"/>
      <c r="E87" s="16"/>
      <c r="F87" s="16"/>
    </row>
    <row r="88" spans="1:6" hidden="1">
      <c r="A88" s="10"/>
      <c r="B88" s="9"/>
      <c r="C88" s="10"/>
      <c r="D88" s="16"/>
      <c r="E88" s="16"/>
      <c r="F88" s="16"/>
    </row>
    <row r="89" spans="1:6" s="1" customFormat="1">
      <c r="A89" s="7"/>
      <c r="B89" s="6">
        <v>320301</v>
      </c>
      <c r="C89" s="7" t="s">
        <v>652</v>
      </c>
      <c r="D89" s="15">
        <f>SUM(D90:D94)</f>
        <v>0</v>
      </c>
      <c r="E89" s="15">
        <f>SUM(E90:E94)</f>
        <v>0</v>
      </c>
      <c r="F89" s="15">
        <f>SUM(F90:F94)</f>
        <v>0</v>
      </c>
    </row>
    <row r="90" spans="1:6" hidden="1">
      <c r="A90" s="71"/>
      <c r="B90" s="9">
        <v>32030101</v>
      </c>
      <c r="C90" s="10" t="s">
        <v>653</v>
      </c>
      <c r="D90" s="16"/>
      <c r="E90" s="16"/>
      <c r="F90" s="16"/>
    </row>
    <row r="91" spans="1:6" hidden="1">
      <c r="A91" s="71"/>
      <c r="B91" s="9">
        <v>32030109</v>
      </c>
      <c r="C91" s="10" t="s">
        <v>654</v>
      </c>
      <c r="D91" s="16"/>
      <c r="E91" s="16"/>
      <c r="F91" s="16"/>
    </row>
    <row r="92" spans="1:6" hidden="1">
      <c r="A92" s="71"/>
      <c r="B92" s="9">
        <v>32030110</v>
      </c>
      <c r="C92" s="10" t="s">
        <v>655</v>
      </c>
      <c r="D92" s="16"/>
      <c r="E92" s="16"/>
      <c r="F92" s="16"/>
    </row>
    <row r="93" spans="1:6" hidden="1">
      <c r="A93" s="17"/>
      <c r="B93" s="18"/>
      <c r="C93" s="17"/>
      <c r="D93" s="16"/>
      <c r="E93" s="16"/>
      <c r="F93" s="16"/>
    </row>
    <row r="94" spans="1:6" hidden="1">
      <c r="A94" s="17"/>
      <c r="B94" s="18"/>
      <c r="C94" s="17"/>
      <c r="D94" s="16"/>
      <c r="E94" s="16"/>
      <c r="F94" s="16"/>
    </row>
    <row r="95" spans="1:6" s="1" customFormat="1">
      <c r="A95" s="7"/>
      <c r="B95" s="6">
        <v>32011000</v>
      </c>
      <c r="C95" s="7" t="s">
        <v>656</v>
      </c>
      <c r="D95" s="15">
        <f>SUM(D96:D97)</f>
        <v>0</v>
      </c>
      <c r="E95" s="15">
        <f>SUM(E96:E97)</f>
        <v>0</v>
      </c>
      <c r="F95" s="15">
        <f>SUM(F96:F97)</f>
        <v>0</v>
      </c>
    </row>
    <row r="96" spans="1:6" hidden="1">
      <c r="A96" s="71"/>
      <c r="B96" s="17"/>
      <c r="C96" s="17"/>
      <c r="D96" s="16"/>
      <c r="E96" s="16"/>
      <c r="F96" s="16"/>
    </row>
    <row r="97" spans="1:6" hidden="1">
      <c r="A97" s="17"/>
      <c r="B97" s="17"/>
      <c r="C97" s="17"/>
      <c r="D97" s="16"/>
      <c r="E97" s="16"/>
      <c r="F97" s="16"/>
    </row>
    <row r="98" spans="1:6" hidden="1"/>
    <row r="99" spans="1:6" hidden="1"/>
    <row r="100" spans="1:6" hidden="1"/>
    <row r="101" spans="1:6" hidden="1"/>
    <row r="102" spans="1:6" hidden="1"/>
    <row r="103" spans="1:6" hidden="1"/>
    <row r="104" spans="1:6" hidden="1"/>
    <row r="105" spans="1:6" hidden="1"/>
    <row r="106" spans="1:6" hidden="1"/>
    <row r="107" spans="1:6" hidden="1"/>
    <row r="108" spans="1:6" hidden="1"/>
    <row r="109" spans="1:6" hidden="1"/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60" orientation="landscape" r:id="rId1"/>
  <headerFooter>
    <oddFooter>Page &amp;P of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topLeftCell="B1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843</v>
      </c>
      <c r="B3" s="135"/>
      <c r="C3" s="135"/>
      <c r="D3" s="135"/>
      <c r="E3" s="135"/>
    </row>
    <row r="4" spans="1:5">
      <c r="A4" s="134" t="s">
        <v>844</v>
      </c>
      <c r="B4" s="134"/>
      <c r="C4" s="134"/>
      <c r="D4" s="134"/>
      <c r="E4" s="134"/>
    </row>
    <row r="6" spans="1:5" ht="49.2" customHeight="1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229143594</v>
      </c>
      <c r="D7" s="8">
        <f>D8+D13+D20</f>
        <v>227455520</v>
      </c>
      <c r="E7" s="8">
        <f>E8+E13+E20</f>
        <v>207307114.22</v>
      </c>
    </row>
    <row r="8" spans="1:5" s="1" customFormat="1">
      <c r="A8" s="13">
        <v>2101</v>
      </c>
      <c r="B8" s="13" t="s">
        <v>437</v>
      </c>
      <c r="C8" s="8">
        <f>C9</f>
        <v>209143594</v>
      </c>
      <c r="D8" s="8">
        <f>D9</f>
        <v>207455520</v>
      </c>
      <c r="E8" s="8">
        <f>E9</f>
        <v>183307114.22</v>
      </c>
    </row>
    <row r="9" spans="1:5" s="1" customFormat="1">
      <c r="A9" s="13">
        <v>210101</v>
      </c>
      <c r="B9" s="13" t="s">
        <v>438</v>
      </c>
      <c r="C9" s="8">
        <f>SUM(C10:C12)</f>
        <v>209143594</v>
      </c>
      <c r="D9" s="8">
        <f>SUM(D10:D12)</f>
        <v>207455520</v>
      </c>
      <c r="E9" s="8">
        <f>SUM(E10:E12)</f>
        <v>183307114.22</v>
      </c>
    </row>
    <row r="10" spans="1:5">
      <c r="A10" s="14">
        <v>21010101</v>
      </c>
      <c r="B10" s="12" t="s">
        <v>437</v>
      </c>
      <c r="C10" s="11">
        <v>209143594</v>
      </c>
      <c r="D10" s="11">
        <v>207455520</v>
      </c>
      <c r="E10" s="11">
        <v>183307114.22</v>
      </c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 hidden="1">
      <c r="A12" s="14">
        <v>21010103</v>
      </c>
      <c r="B12" s="12" t="s">
        <v>440</v>
      </c>
      <c r="C12" s="11"/>
      <c r="D12" s="11"/>
      <c r="E12" s="11"/>
    </row>
    <row r="13" spans="1:5" s="1" customFormat="1">
      <c r="A13" s="13">
        <v>2102</v>
      </c>
      <c r="B13" s="13" t="s">
        <v>441</v>
      </c>
      <c r="C13" s="8">
        <f>C14+C18</f>
        <v>20000000</v>
      </c>
      <c r="D13" s="8">
        <f>D14+D18</f>
        <v>20000000</v>
      </c>
      <c r="E13" s="8">
        <f>E14+E18</f>
        <v>24000000</v>
      </c>
    </row>
    <row r="14" spans="1:5" s="1" customFormat="1">
      <c r="A14" s="13">
        <v>210201</v>
      </c>
      <c r="B14" s="13" t="s">
        <v>442</v>
      </c>
      <c r="C14" s="8">
        <f>SUM(C15:C17)</f>
        <v>20000000</v>
      </c>
      <c r="D14" s="8">
        <f>SUM(D15:D17)</f>
        <v>20000000</v>
      </c>
      <c r="E14" s="8">
        <f>SUM(E15:E17)</f>
        <v>24000000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>
      <c r="A17" s="14">
        <v>21020109</v>
      </c>
      <c r="B17" s="12" t="s">
        <v>445</v>
      </c>
      <c r="C17" s="11">
        <v>20000000</v>
      </c>
      <c r="D17" s="11">
        <v>20000000</v>
      </c>
      <c r="E17" s="11">
        <v>24000000</v>
      </c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zoomScale="90" zoomScaleNormal="140" zoomScaleSheetLayoutView="90" workbookViewId="0">
      <selection activeCell="E33" sqref="E33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845</v>
      </c>
      <c r="B4" s="135"/>
      <c r="C4" s="135"/>
      <c r="D4" s="135"/>
      <c r="E4" s="135"/>
    </row>
    <row r="5" spans="1:5">
      <c r="A5" s="134" t="s">
        <v>844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C8+C89+C98+C103</f>
        <v>101580000</v>
      </c>
      <c r="D7" s="8">
        <f>D8+D89+D98+D103</f>
        <v>32503959.030000001</v>
      </c>
      <c r="E7" s="8">
        <f>E8+E89+E98+E103</f>
        <v>131500000</v>
      </c>
    </row>
    <row r="8" spans="1:5" s="1" customFormat="1">
      <c r="A8" s="6">
        <v>2202</v>
      </c>
      <c r="B8" s="7" t="s">
        <v>455</v>
      </c>
      <c r="C8" s="8">
        <f>C9+C14+C22+C36+C45+C48+C54+C68+C72+C75</f>
        <v>98000000</v>
      </c>
      <c r="D8" s="8">
        <f>D9+D14+D22+D36+D45+D48+D54+D68+D72+D75</f>
        <v>30803959.030000001</v>
      </c>
      <c r="E8" s="8">
        <f>E9+E14+E22+E36+E45+E48+E54+E68+E72+E75</f>
        <v>121000000</v>
      </c>
    </row>
    <row r="9" spans="1:5" s="1" customFormat="1">
      <c r="A9" s="6">
        <v>220201</v>
      </c>
      <c r="B9" s="7" t="s">
        <v>456</v>
      </c>
      <c r="C9" s="8">
        <f>SUM(C10:C13)</f>
        <v>2000000</v>
      </c>
      <c r="D9" s="8">
        <f>SUM(D10:D13)</f>
        <v>1000000</v>
      </c>
      <c r="E9" s="8">
        <f>SUM(E10:E13)</f>
        <v>2000000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">
        <v>2000000</v>
      </c>
      <c r="D11" s="11">
        <v>1000000</v>
      </c>
      <c r="E11" s="11">
        <v>2000000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61000000</v>
      </c>
      <c r="D22" s="8">
        <f>SUM(D23:D35)</f>
        <v>7300000</v>
      </c>
      <c r="E22" s="8">
        <f>SUM(E23:E35)</f>
        <v>81000000</v>
      </c>
    </row>
    <row r="23" spans="1:5">
      <c r="A23" s="9">
        <v>22020301</v>
      </c>
      <c r="B23" s="10" t="s">
        <v>470</v>
      </c>
      <c r="C23" s="11">
        <v>1000000</v>
      </c>
      <c r="D23" s="11">
        <v>300000</v>
      </c>
      <c r="E23" s="11">
        <v>1000000</v>
      </c>
    </row>
    <row r="24" spans="1:5">
      <c r="A24" s="9">
        <v>22020302</v>
      </c>
      <c r="B24" s="10" t="s">
        <v>471</v>
      </c>
      <c r="C24" s="11">
        <v>0</v>
      </c>
      <c r="D24" s="11">
        <v>0</v>
      </c>
      <c r="E24" s="11">
        <v>0</v>
      </c>
    </row>
    <row r="25" spans="1:5">
      <c r="A25" s="9">
        <v>22020303</v>
      </c>
      <c r="B25" s="10" t="s">
        <v>472</v>
      </c>
      <c r="C25" s="11">
        <v>0</v>
      </c>
      <c r="D25" s="11">
        <v>0</v>
      </c>
      <c r="E25" s="11">
        <v>0</v>
      </c>
    </row>
    <row r="26" spans="1:5">
      <c r="A26" s="9">
        <v>22020304</v>
      </c>
      <c r="B26" s="10" t="s">
        <v>473</v>
      </c>
      <c r="C26" s="11">
        <v>0</v>
      </c>
      <c r="D26" s="11">
        <v>0</v>
      </c>
      <c r="E26" s="11">
        <v>0</v>
      </c>
    </row>
    <row r="27" spans="1:5">
      <c r="A27" s="9">
        <v>22020305</v>
      </c>
      <c r="B27" s="10" t="s">
        <v>474</v>
      </c>
      <c r="C27" s="11">
        <v>0</v>
      </c>
      <c r="D27" s="11">
        <v>0</v>
      </c>
      <c r="E27" s="11">
        <v>0</v>
      </c>
    </row>
    <row r="28" spans="1:5">
      <c r="A28" s="9">
        <v>22020306</v>
      </c>
      <c r="B28" s="10" t="s">
        <v>475</v>
      </c>
      <c r="C28" s="11">
        <v>0</v>
      </c>
      <c r="D28" s="11">
        <v>0</v>
      </c>
      <c r="E28" s="11">
        <v>0</v>
      </c>
    </row>
    <row r="29" spans="1:5">
      <c r="A29" s="9">
        <v>22020307</v>
      </c>
      <c r="B29" s="10" t="s">
        <v>476</v>
      </c>
      <c r="C29" s="11">
        <v>40000000</v>
      </c>
      <c r="D29" s="11">
        <v>2000000</v>
      </c>
      <c r="E29" s="11">
        <v>30000000</v>
      </c>
    </row>
    <row r="30" spans="1:5">
      <c r="A30" s="9">
        <v>22020308</v>
      </c>
      <c r="B30" s="10" t="s">
        <v>477</v>
      </c>
      <c r="C30" s="11">
        <v>0</v>
      </c>
      <c r="D30" s="11">
        <v>0</v>
      </c>
      <c r="E30" s="11">
        <v>0</v>
      </c>
    </row>
    <row r="31" spans="1:5">
      <c r="A31" s="9">
        <v>22020309</v>
      </c>
      <c r="B31" s="10" t="s">
        <v>478</v>
      </c>
      <c r="C31" s="11">
        <v>0</v>
      </c>
      <c r="D31" s="11">
        <v>0</v>
      </c>
      <c r="E31" s="11">
        <v>0</v>
      </c>
    </row>
    <row r="32" spans="1:5">
      <c r="A32" s="9">
        <v>22020310</v>
      </c>
      <c r="B32" s="10" t="s">
        <v>479</v>
      </c>
      <c r="C32" s="11">
        <v>0</v>
      </c>
      <c r="D32" s="11">
        <v>0</v>
      </c>
      <c r="E32" s="11">
        <v>0</v>
      </c>
    </row>
    <row r="33" spans="1:5">
      <c r="A33" s="9">
        <v>22020311</v>
      </c>
      <c r="B33" s="10" t="s">
        <v>987</v>
      </c>
      <c r="C33" s="11">
        <v>20000000</v>
      </c>
      <c r="D33" s="11">
        <v>5000000</v>
      </c>
      <c r="E33" s="11">
        <v>50000000</v>
      </c>
    </row>
    <row r="34" spans="1:5">
      <c r="A34" s="9">
        <v>22020312</v>
      </c>
      <c r="B34" s="10" t="s">
        <v>481</v>
      </c>
      <c r="C34" s="11">
        <v>0</v>
      </c>
      <c r="D34" s="11">
        <v>0</v>
      </c>
      <c r="E34" s="11">
        <v>0</v>
      </c>
    </row>
    <row r="35" spans="1:5">
      <c r="A35" s="9">
        <v>22020313</v>
      </c>
      <c r="B35" s="10" t="s">
        <v>482</v>
      </c>
      <c r="C35" s="11">
        <v>0</v>
      </c>
      <c r="D35" s="11">
        <v>0</v>
      </c>
      <c r="E35" s="11">
        <v>0</v>
      </c>
    </row>
    <row r="36" spans="1:5" s="1" customFormat="1">
      <c r="A36" s="6">
        <v>220204</v>
      </c>
      <c r="B36" s="7" t="s">
        <v>483</v>
      </c>
      <c r="C36" s="8">
        <f>SUM(C37:C44)</f>
        <v>5000000</v>
      </c>
      <c r="D36" s="8">
        <f>SUM(D37:D44)</f>
        <v>1573000</v>
      </c>
      <c r="E36" s="8">
        <f>SUM(E37:E44)</f>
        <v>5000000</v>
      </c>
    </row>
    <row r="37" spans="1:5">
      <c r="A37" s="9">
        <v>22020401</v>
      </c>
      <c r="B37" s="10" t="s">
        <v>484</v>
      </c>
      <c r="C37" s="11">
        <v>5000000</v>
      </c>
      <c r="D37" s="11">
        <v>1573000</v>
      </c>
      <c r="E37" s="11">
        <v>5000000</v>
      </c>
    </row>
    <row r="38" spans="1:5">
      <c r="A38" s="9">
        <v>22020402</v>
      </c>
      <c r="B38" s="10" t="s">
        <v>485</v>
      </c>
      <c r="C38" s="11">
        <v>0</v>
      </c>
      <c r="D38" s="11">
        <v>0</v>
      </c>
      <c r="E38" s="11">
        <v>0</v>
      </c>
    </row>
    <row r="39" spans="1:5">
      <c r="A39" s="9">
        <v>22020403</v>
      </c>
      <c r="B39" s="10" t="s">
        <v>486</v>
      </c>
      <c r="C39" s="11">
        <v>0</v>
      </c>
      <c r="D39" s="11">
        <v>0</v>
      </c>
      <c r="E39" s="11">
        <v>0</v>
      </c>
    </row>
    <row r="40" spans="1:5">
      <c r="A40" s="9">
        <v>22020404</v>
      </c>
      <c r="B40" s="10" t="s">
        <v>487</v>
      </c>
      <c r="C40" s="11">
        <v>0</v>
      </c>
      <c r="D40" s="11">
        <v>0</v>
      </c>
      <c r="E40" s="11">
        <v>0</v>
      </c>
    </row>
    <row r="41" spans="1:5">
      <c r="A41" s="9">
        <v>22020405</v>
      </c>
      <c r="B41" s="10" t="s">
        <v>488</v>
      </c>
      <c r="C41" s="11">
        <v>0</v>
      </c>
      <c r="D41" s="11">
        <v>0</v>
      </c>
      <c r="E41" s="11">
        <v>0</v>
      </c>
    </row>
    <row r="42" spans="1:5">
      <c r="A42" s="9">
        <v>22020406</v>
      </c>
      <c r="B42" s="10" t="s">
        <v>489</v>
      </c>
      <c r="C42" s="11">
        <v>0</v>
      </c>
      <c r="D42" s="11">
        <v>0</v>
      </c>
      <c r="E42" s="11">
        <v>0</v>
      </c>
    </row>
    <row r="43" spans="1:5">
      <c r="A43" s="9">
        <v>22020410</v>
      </c>
      <c r="B43" s="10" t="s">
        <v>490</v>
      </c>
      <c r="C43" s="11">
        <v>0</v>
      </c>
      <c r="D43" s="11">
        <v>0</v>
      </c>
      <c r="E43" s="11">
        <v>0</v>
      </c>
    </row>
    <row r="44" spans="1:5">
      <c r="A44" s="9">
        <v>22020411</v>
      </c>
      <c r="B44" s="10" t="s">
        <v>491</v>
      </c>
      <c r="C44" s="11">
        <v>0</v>
      </c>
      <c r="D44" s="11">
        <v>0</v>
      </c>
      <c r="E44" s="11">
        <v>0</v>
      </c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SUM(C55:C67)</f>
        <v>4000000</v>
      </c>
      <c r="D54" s="8">
        <f>SUM(D55:D67)</f>
        <v>2471059.0300000003</v>
      </c>
      <c r="E54" s="8">
        <f>SUM(E55:E67)</f>
        <v>7000000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>
      <c r="A60" s="9">
        <v>22020708</v>
      </c>
      <c r="B60" s="10" t="s">
        <v>884</v>
      </c>
      <c r="C60" s="11">
        <v>3000000</v>
      </c>
      <c r="D60" s="11">
        <v>1971059.03</v>
      </c>
      <c r="E60" s="11">
        <v>5000000</v>
      </c>
    </row>
    <row r="61" spans="1:5">
      <c r="A61" s="9">
        <v>22020708</v>
      </c>
      <c r="B61" s="10" t="s">
        <v>885</v>
      </c>
      <c r="C61" s="11">
        <v>1000000</v>
      </c>
      <c r="D61" s="11">
        <v>500000</v>
      </c>
      <c r="E61" s="11">
        <v>2000000</v>
      </c>
    </row>
    <row r="62" spans="1:5" hidden="1">
      <c r="A62" s="9"/>
      <c r="B62" s="10"/>
      <c r="C62" s="11"/>
      <c r="D62" s="11"/>
      <c r="E62" s="11"/>
    </row>
    <row r="63" spans="1:5" hidden="1">
      <c r="A63" s="9"/>
      <c r="B63" s="10"/>
      <c r="C63" s="11"/>
      <c r="D63" s="11"/>
      <c r="E63" s="11"/>
    </row>
    <row r="64" spans="1:5" hidden="1">
      <c r="A64" s="9"/>
      <c r="B64" s="10"/>
      <c r="C64" s="11"/>
      <c r="D64" s="11"/>
      <c r="E64" s="11"/>
    </row>
    <row r="65" spans="1:5" hidden="1">
      <c r="A65" s="9">
        <v>22020709</v>
      </c>
      <c r="B65" s="10" t="s">
        <v>507</v>
      </c>
      <c r="C65" s="11"/>
      <c r="D65" s="11"/>
      <c r="E65" s="11"/>
    </row>
    <row r="66" spans="1:5" hidden="1">
      <c r="A66" s="9">
        <v>22020711</v>
      </c>
      <c r="B66" s="10" t="s">
        <v>508</v>
      </c>
      <c r="C66" s="11"/>
      <c r="D66" s="11"/>
      <c r="E66" s="11"/>
    </row>
    <row r="67" spans="1:5" hidden="1">
      <c r="A67" s="9">
        <v>22020712</v>
      </c>
      <c r="B67" s="10" t="s">
        <v>509</v>
      </c>
      <c r="C67" s="11"/>
      <c r="D67" s="11"/>
      <c r="E67" s="11"/>
    </row>
    <row r="68" spans="1:5" s="1" customFormat="1">
      <c r="A68" s="6">
        <v>220208</v>
      </c>
      <c r="B68" s="7" t="s">
        <v>510</v>
      </c>
      <c r="C68" s="8">
        <f>SUM(C69:C71)</f>
        <v>5000000</v>
      </c>
      <c r="D68" s="8">
        <f>SUM(D69:D71)</f>
        <v>1573000</v>
      </c>
      <c r="E68" s="8">
        <f>SUM(E69:E71)</f>
        <v>5000000</v>
      </c>
    </row>
    <row r="69" spans="1:5">
      <c r="A69" s="9">
        <v>22020801</v>
      </c>
      <c r="B69" s="10" t="s">
        <v>511</v>
      </c>
      <c r="C69" s="11">
        <v>5000000</v>
      </c>
      <c r="D69" s="11">
        <v>1573000</v>
      </c>
      <c r="E69" s="11">
        <v>5000000</v>
      </c>
    </row>
    <row r="70" spans="1:5" hidden="1">
      <c r="A70" s="9">
        <v>22020802</v>
      </c>
      <c r="B70" s="10" t="s">
        <v>512</v>
      </c>
      <c r="C70" s="11"/>
      <c r="D70" s="11"/>
      <c r="E70" s="11"/>
    </row>
    <row r="71" spans="1:5" hidden="1">
      <c r="A71" s="9">
        <v>22020803</v>
      </c>
      <c r="B71" s="10" t="s">
        <v>513</v>
      </c>
      <c r="C71" s="11"/>
      <c r="D71" s="11"/>
      <c r="E71" s="11"/>
    </row>
    <row r="72" spans="1:5" s="1" customFormat="1">
      <c r="A72" s="6">
        <v>220209</v>
      </c>
      <c r="B72" s="7" t="s">
        <v>514</v>
      </c>
      <c r="C72" s="8">
        <f>SUM(C73:C74)</f>
        <v>0</v>
      </c>
      <c r="D72" s="8">
        <f>SUM(D73:D74)</f>
        <v>0</v>
      </c>
      <c r="E72" s="8">
        <f>SUM(E73:E74)</f>
        <v>0</v>
      </c>
    </row>
    <row r="73" spans="1:5" hidden="1">
      <c r="A73" s="9">
        <v>22020901</v>
      </c>
      <c r="B73" s="10" t="s">
        <v>515</v>
      </c>
      <c r="C73" s="11"/>
      <c r="D73" s="11"/>
      <c r="E73" s="11"/>
    </row>
    <row r="74" spans="1:5" hidden="1">
      <c r="A74" s="9">
        <v>22020902</v>
      </c>
      <c r="B74" s="10" t="s">
        <v>516</v>
      </c>
      <c r="C74" s="11"/>
      <c r="D74" s="11"/>
      <c r="E74" s="11"/>
    </row>
    <row r="75" spans="1:5" s="1" customFormat="1">
      <c r="A75" s="6">
        <v>220210</v>
      </c>
      <c r="B75" s="7" t="s">
        <v>517</v>
      </c>
      <c r="C75" s="8">
        <f>SUM(C76:C88)</f>
        <v>21000000</v>
      </c>
      <c r="D75" s="8">
        <f>SUM(D76:D88)</f>
        <v>16886900</v>
      </c>
      <c r="E75" s="8">
        <f>SUM(E76:E88)</f>
        <v>21000000</v>
      </c>
    </row>
    <row r="76" spans="1:5">
      <c r="A76" s="9">
        <v>22021001</v>
      </c>
      <c r="B76" s="10" t="s">
        <v>518</v>
      </c>
      <c r="C76" s="11">
        <v>0</v>
      </c>
      <c r="D76" s="11">
        <v>0</v>
      </c>
      <c r="E76" s="11">
        <v>0</v>
      </c>
    </row>
    <row r="77" spans="1:5">
      <c r="A77" s="9">
        <v>22021002</v>
      </c>
      <c r="B77" s="10" t="s">
        <v>519</v>
      </c>
      <c r="C77" s="11">
        <v>0</v>
      </c>
      <c r="D77" s="11">
        <v>0</v>
      </c>
      <c r="E77" s="11">
        <v>0</v>
      </c>
    </row>
    <row r="78" spans="1:5">
      <c r="A78" s="9">
        <v>22021003</v>
      </c>
      <c r="B78" s="10" t="s">
        <v>520</v>
      </c>
      <c r="C78" s="11">
        <v>0</v>
      </c>
      <c r="D78" s="11">
        <v>0</v>
      </c>
      <c r="E78" s="11">
        <v>0</v>
      </c>
    </row>
    <row r="79" spans="1:5">
      <c r="A79" s="9">
        <v>22021004</v>
      </c>
      <c r="B79" s="10" t="s">
        <v>521</v>
      </c>
      <c r="C79" s="11">
        <v>11000000</v>
      </c>
      <c r="D79" s="11">
        <v>7718000</v>
      </c>
      <c r="E79" s="11">
        <v>11000000</v>
      </c>
    </row>
    <row r="80" spans="1:5" hidden="1">
      <c r="A80" s="9">
        <v>22021006</v>
      </c>
      <c r="B80" s="10" t="s">
        <v>522</v>
      </c>
      <c r="C80" s="11"/>
      <c r="D80" s="11"/>
      <c r="E80" s="11"/>
    </row>
    <row r="81" spans="1:5">
      <c r="A81" s="9">
        <v>22021007</v>
      </c>
      <c r="B81" s="10" t="s">
        <v>523</v>
      </c>
      <c r="C81" s="11">
        <v>10000000</v>
      </c>
      <c r="D81" s="11">
        <v>9168900</v>
      </c>
      <c r="E81" s="11">
        <v>10000000</v>
      </c>
    </row>
    <row r="82" spans="1:5">
      <c r="A82" s="9">
        <v>22021008</v>
      </c>
      <c r="B82" s="10" t="s">
        <v>524</v>
      </c>
      <c r="C82" s="11">
        <v>0</v>
      </c>
      <c r="D82" s="11">
        <v>0</v>
      </c>
      <c r="E82" s="11">
        <v>0</v>
      </c>
    </row>
    <row r="83" spans="1:5">
      <c r="A83" s="9">
        <v>22021009</v>
      </c>
      <c r="B83" s="10" t="s">
        <v>525</v>
      </c>
      <c r="C83" s="11">
        <v>0</v>
      </c>
      <c r="D83" s="11">
        <v>0</v>
      </c>
      <c r="E83" s="11">
        <v>0</v>
      </c>
    </row>
    <row r="84" spans="1:5">
      <c r="A84" s="9">
        <v>22021010</v>
      </c>
      <c r="B84" s="10" t="s">
        <v>526</v>
      </c>
      <c r="C84" s="11">
        <v>0</v>
      </c>
      <c r="D84" s="11">
        <v>0</v>
      </c>
      <c r="E84" s="11">
        <v>0</v>
      </c>
    </row>
    <row r="85" spans="1:5">
      <c r="A85" s="9">
        <v>22021014</v>
      </c>
      <c r="B85" s="10" t="s">
        <v>527</v>
      </c>
      <c r="C85" s="11">
        <v>0</v>
      </c>
      <c r="D85" s="11">
        <v>0</v>
      </c>
      <c r="E85" s="11">
        <v>0</v>
      </c>
    </row>
    <row r="86" spans="1:5">
      <c r="A86" s="9">
        <v>22021020</v>
      </c>
      <c r="B86" s="10" t="s">
        <v>528</v>
      </c>
      <c r="C86" s="11">
        <v>0</v>
      </c>
      <c r="D86" s="11">
        <v>0</v>
      </c>
      <c r="E86" s="11">
        <v>0</v>
      </c>
    </row>
    <row r="87" spans="1:5">
      <c r="A87" s="9">
        <v>22021050</v>
      </c>
      <c r="B87" s="10" t="s">
        <v>529</v>
      </c>
      <c r="C87" s="11">
        <v>0</v>
      </c>
      <c r="D87" s="11">
        <v>0</v>
      </c>
      <c r="E87" s="11">
        <v>0</v>
      </c>
    </row>
    <row r="88" spans="1:5" hidden="1">
      <c r="A88" s="9">
        <v>22021052</v>
      </c>
      <c r="B88" s="10" t="s">
        <v>530</v>
      </c>
      <c r="C88" s="11"/>
      <c r="D88" s="11"/>
      <c r="E88" s="11"/>
    </row>
    <row r="89" spans="1:5" s="1" customFormat="1">
      <c r="A89" s="6">
        <v>2204</v>
      </c>
      <c r="B89" s="7" t="s">
        <v>531</v>
      </c>
      <c r="C89" s="8">
        <f>C90</f>
        <v>3580000</v>
      </c>
      <c r="D89" s="8">
        <f>D90</f>
        <v>1700000</v>
      </c>
      <c r="E89" s="8">
        <f>E90</f>
        <v>10500000</v>
      </c>
    </row>
    <row r="90" spans="1:5" s="1" customFormat="1">
      <c r="A90" s="6">
        <v>220401</v>
      </c>
      <c r="B90" s="7" t="s">
        <v>532</v>
      </c>
      <c r="C90" s="8">
        <f>SUM(C91:C97)</f>
        <v>3580000</v>
      </c>
      <c r="D90" s="8">
        <f>SUM(D91:D97)</f>
        <v>1700000</v>
      </c>
      <c r="E90" s="8">
        <f>SUM(E91:E97)</f>
        <v>10500000</v>
      </c>
    </row>
    <row r="91" spans="1:5" hidden="1">
      <c r="A91" s="9">
        <v>22040105</v>
      </c>
      <c r="B91" s="10" t="s">
        <v>533</v>
      </c>
      <c r="C91" s="11"/>
      <c r="D91" s="11"/>
      <c r="E91" s="11"/>
    </row>
    <row r="92" spans="1:5">
      <c r="A92" s="9">
        <v>22040105</v>
      </c>
      <c r="B92" s="10" t="s">
        <v>886</v>
      </c>
      <c r="C92" s="11">
        <v>2000000</v>
      </c>
      <c r="D92" s="11">
        <v>1000000</v>
      </c>
      <c r="E92" s="11">
        <v>3000000</v>
      </c>
    </row>
    <row r="93" spans="1:5">
      <c r="A93" s="9">
        <v>22040105</v>
      </c>
      <c r="B93" s="10" t="s">
        <v>887</v>
      </c>
      <c r="C93" s="11">
        <v>1000000</v>
      </c>
      <c r="D93" s="11">
        <v>500000</v>
      </c>
      <c r="E93" s="11">
        <v>2000000</v>
      </c>
    </row>
    <row r="94" spans="1:5">
      <c r="A94" s="9">
        <v>22040105</v>
      </c>
      <c r="B94" s="10" t="s">
        <v>888</v>
      </c>
      <c r="C94" s="11">
        <v>580000</v>
      </c>
      <c r="D94" s="11">
        <v>200000</v>
      </c>
      <c r="E94" s="11">
        <v>500000</v>
      </c>
    </row>
    <row r="95" spans="1:5">
      <c r="A95" s="9">
        <v>22040105</v>
      </c>
      <c r="B95" s="10" t="s">
        <v>889</v>
      </c>
      <c r="C95" s="11"/>
      <c r="D95" s="11"/>
      <c r="E95" s="11">
        <v>5000000</v>
      </c>
    </row>
    <row r="96" spans="1:5" hidden="1">
      <c r="A96" s="9"/>
      <c r="B96" s="10"/>
      <c r="C96" s="11"/>
      <c r="D96" s="11"/>
      <c r="E96" s="11"/>
    </row>
    <row r="97" spans="1:5" hidden="1">
      <c r="A97" s="9">
        <v>22040109</v>
      </c>
      <c r="B97" s="10" t="s">
        <v>534</v>
      </c>
      <c r="C97" s="11"/>
      <c r="D97" s="11"/>
      <c r="E97" s="11"/>
    </row>
    <row r="98" spans="1:5" s="1" customFormat="1">
      <c r="A98" s="6">
        <v>2205</v>
      </c>
      <c r="B98" s="7" t="s">
        <v>535</v>
      </c>
      <c r="C98" s="8">
        <f>C99</f>
        <v>0</v>
      </c>
      <c r="D98" s="8">
        <f>D99</f>
        <v>0</v>
      </c>
      <c r="E98" s="8">
        <f>E99</f>
        <v>0</v>
      </c>
    </row>
    <row r="99" spans="1:5" s="1" customFormat="1">
      <c r="A99" s="6">
        <v>220501</v>
      </c>
      <c r="B99" s="7" t="s">
        <v>536</v>
      </c>
      <c r="C99" s="8">
        <f>SUM(C100:C102)</f>
        <v>0</v>
      </c>
      <c r="D99" s="8">
        <f>SUM(D100:D102)</f>
        <v>0</v>
      </c>
      <c r="E99" s="8">
        <f>SUM(E100:E102)</f>
        <v>0</v>
      </c>
    </row>
    <row r="100" spans="1:5" hidden="1">
      <c r="A100" s="9">
        <v>22050105</v>
      </c>
      <c r="B100" s="10" t="s">
        <v>537</v>
      </c>
      <c r="C100" s="11"/>
      <c r="D100" s="11"/>
      <c r="E100" s="11"/>
    </row>
    <row r="101" spans="1:5" hidden="1">
      <c r="A101" s="9">
        <v>22050108</v>
      </c>
      <c r="B101" s="10" t="s">
        <v>538</v>
      </c>
      <c r="C101" s="11"/>
      <c r="D101" s="11"/>
      <c r="E101" s="11"/>
    </row>
    <row r="102" spans="1:5" hidden="1">
      <c r="A102" s="9">
        <v>22050110</v>
      </c>
      <c r="B102" s="10" t="s">
        <v>539</v>
      </c>
      <c r="C102" s="11"/>
      <c r="D102" s="11"/>
      <c r="E102" s="11"/>
    </row>
    <row r="103" spans="1:5" s="1" customFormat="1">
      <c r="A103" s="6">
        <v>2206</v>
      </c>
      <c r="B103" s="7" t="s">
        <v>540</v>
      </c>
      <c r="C103" s="8">
        <f>C104+C106</f>
        <v>0</v>
      </c>
      <c r="D103" s="8">
        <f>D104+D106</f>
        <v>0</v>
      </c>
      <c r="E103" s="8">
        <f>E104+E106</f>
        <v>0</v>
      </c>
    </row>
    <row r="104" spans="1:5" s="1" customFormat="1">
      <c r="A104" s="6">
        <v>220603</v>
      </c>
      <c r="B104" s="7" t="s">
        <v>541</v>
      </c>
      <c r="C104" s="8">
        <f>C105</f>
        <v>0</v>
      </c>
      <c r="D104" s="8">
        <f>D105</f>
        <v>0</v>
      </c>
      <c r="E104" s="8">
        <f>E105</f>
        <v>0</v>
      </c>
    </row>
    <row r="105" spans="1:5" hidden="1">
      <c r="A105" s="9">
        <v>22060301</v>
      </c>
      <c r="B105" s="10" t="s">
        <v>542</v>
      </c>
      <c r="C105" s="11"/>
      <c r="D105" s="11"/>
      <c r="E105" s="11"/>
    </row>
    <row r="106" spans="1:5" s="1" customFormat="1">
      <c r="A106" s="6">
        <v>220604</v>
      </c>
      <c r="B106" s="7" t="s">
        <v>543</v>
      </c>
      <c r="C106" s="8">
        <f>SUM(C107:C108)</f>
        <v>0</v>
      </c>
      <c r="D106" s="8">
        <f>SUM(D107:D108)</f>
        <v>0</v>
      </c>
      <c r="E106" s="8">
        <f>SUM(E107:E108)</f>
        <v>0</v>
      </c>
    </row>
    <row r="107" spans="1:5" hidden="1">
      <c r="A107" s="9">
        <v>22060401</v>
      </c>
      <c r="B107" s="10" t="s">
        <v>544</v>
      </c>
      <c r="C107" s="11"/>
      <c r="D107" s="11"/>
      <c r="E107" s="11"/>
    </row>
    <row r="108" spans="1:5" hidden="1">
      <c r="A108" s="12"/>
      <c r="B108" s="12"/>
      <c r="C108" s="11"/>
      <c r="D108" s="11"/>
      <c r="E108" s="11"/>
    </row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48" orientation="landscape" r:id="rId1"/>
  <headerFooter>
    <oddFooter>Page &amp;P of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topLeftCell="A28" zoomScale="110" zoomScaleNormal="96" zoomScaleSheetLayoutView="110" workbookViewId="0">
      <selection activeCell="A13" sqref="A13:XFD13"/>
    </sheetView>
  </sheetViews>
  <sheetFormatPr defaultColWidth="8.88671875" defaultRowHeight="15"/>
  <cols>
    <col min="1" max="1" width="22.33203125" style="2" customWidth="1"/>
    <col min="2" max="2" width="13.109375" style="2" customWidth="1"/>
    <col min="3" max="3" width="42.5546875" style="2" customWidth="1"/>
    <col min="4" max="6" width="25.44140625" style="2" customWidth="1"/>
    <col min="7" max="16384" width="8.88671875" style="2"/>
  </cols>
  <sheetData>
    <row r="1" spans="1:6">
      <c r="A1" s="133" t="s">
        <v>556</v>
      </c>
      <c r="B1" s="133"/>
      <c r="C1" s="133"/>
      <c r="D1" s="133"/>
      <c r="E1" s="133"/>
    </row>
    <row r="2" spans="1:6">
      <c r="A2" s="134" t="s">
        <v>846</v>
      </c>
      <c r="B2" s="134"/>
      <c r="C2" s="134"/>
      <c r="D2" s="134"/>
      <c r="E2" s="134"/>
    </row>
    <row r="3" spans="1:6">
      <c r="A3" s="134" t="s">
        <v>844</v>
      </c>
      <c r="B3" s="134"/>
      <c r="C3" s="134"/>
      <c r="D3" s="134"/>
      <c r="E3" s="134"/>
    </row>
    <row r="5" spans="1:6" ht="45">
      <c r="A5" s="5" t="s">
        <v>558</v>
      </c>
      <c r="B5" s="5" t="s">
        <v>559</v>
      </c>
      <c r="C5" s="5" t="s">
        <v>560</v>
      </c>
      <c r="D5" s="5" t="s">
        <v>3</v>
      </c>
      <c r="E5" s="5" t="s">
        <v>4</v>
      </c>
      <c r="F5" s="5" t="s">
        <v>5</v>
      </c>
    </row>
    <row r="6" spans="1:6" s="1" customFormat="1">
      <c r="A6" s="70" t="s">
        <v>847</v>
      </c>
      <c r="B6" s="6">
        <v>3</v>
      </c>
      <c r="C6" s="7" t="s">
        <v>562</v>
      </c>
      <c r="D6" s="15">
        <f>D7+D32+D43+D49+D62+D71+D78+D94+D101+D107</f>
        <v>586065324</v>
      </c>
      <c r="E6" s="15">
        <f>E7+E32+E43+E49+E62+E71+E78+E94+E101+E107</f>
        <v>228874009.5</v>
      </c>
      <c r="F6" s="15">
        <f>F7+F32+F43+F49+F62+F71+F78+F94+F101+F107</f>
        <v>443128465.94999999</v>
      </c>
    </row>
    <row r="7" spans="1:6" s="1" customFormat="1">
      <c r="A7" s="7"/>
      <c r="B7" s="6">
        <v>32010100</v>
      </c>
      <c r="C7" s="7" t="s">
        <v>563</v>
      </c>
      <c r="D7" s="15">
        <f>SUM(D8:D30)</f>
        <v>541065324</v>
      </c>
      <c r="E7" s="15">
        <f>SUM(E8:E30)</f>
        <v>205874009.5</v>
      </c>
      <c r="F7" s="15">
        <f>SUM(F8:F30)</f>
        <v>260000000</v>
      </c>
    </row>
    <row r="8" spans="1:6" hidden="1">
      <c r="A8" s="71"/>
      <c r="B8" s="9">
        <v>32010101</v>
      </c>
      <c r="C8" s="10" t="s">
        <v>564</v>
      </c>
      <c r="D8" s="16"/>
      <c r="E8" s="16"/>
      <c r="F8" s="16"/>
    </row>
    <row r="9" spans="1:6" hidden="1">
      <c r="A9" s="10"/>
      <c r="B9" s="9">
        <v>32010101</v>
      </c>
      <c r="C9" s="10" t="s">
        <v>890</v>
      </c>
      <c r="D9" s="16"/>
      <c r="E9" s="16"/>
      <c r="F9" s="16"/>
    </row>
    <row r="10" spans="1:6">
      <c r="A10" s="10"/>
      <c r="B10" s="9">
        <v>32010101</v>
      </c>
      <c r="C10" s="10" t="s">
        <v>891</v>
      </c>
      <c r="D10" s="16">
        <v>80150000</v>
      </c>
      <c r="E10" s="16">
        <v>42811008.939999998</v>
      </c>
      <c r="F10" s="16"/>
    </row>
    <row r="11" spans="1:6" hidden="1">
      <c r="A11" s="10"/>
      <c r="B11" s="9"/>
      <c r="C11" s="10"/>
      <c r="D11" s="16"/>
      <c r="E11" s="16"/>
      <c r="F11" s="16">
        <v>0</v>
      </c>
    </row>
    <row r="12" spans="1:6">
      <c r="A12" s="10"/>
      <c r="B12" s="9">
        <v>32010101</v>
      </c>
      <c r="C12" s="10" t="s">
        <v>892</v>
      </c>
      <c r="D12" s="16">
        <v>160000000</v>
      </c>
      <c r="E12" s="16">
        <v>40000000</v>
      </c>
      <c r="F12" s="16"/>
    </row>
    <row r="13" spans="1:6" hidden="1">
      <c r="A13" s="10"/>
      <c r="B13" s="9">
        <v>32010101</v>
      </c>
      <c r="C13" s="10" t="s">
        <v>893</v>
      </c>
      <c r="D13" s="16"/>
      <c r="E13" s="16"/>
      <c r="F13" s="16"/>
    </row>
    <row r="14" spans="1:6">
      <c r="A14" s="10"/>
      <c r="B14" s="9">
        <v>32010101</v>
      </c>
      <c r="C14" s="10" t="s">
        <v>894</v>
      </c>
      <c r="D14" s="16">
        <v>300915324</v>
      </c>
      <c r="E14" s="16">
        <v>123063000.56</v>
      </c>
      <c r="F14" s="16"/>
    </row>
    <row r="15" spans="1:6" ht="30">
      <c r="A15" s="10" t="s">
        <v>895</v>
      </c>
      <c r="B15" s="9">
        <v>32010101</v>
      </c>
      <c r="C15" s="10" t="s">
        <v>1007</v>
      </c>
      <c r="D15" s="16"/>
      <c r="E15" s="16"/>
      <c r="F15" s="16">
        <v>100000000</v>
      </c>
    </row>
    <row r="16" spans="1:6">
      <c r="A16" s="10" t="s">
        <v>896</v>
      </c>
      <c r="B16" s="9">
        <v>32010101</v>
      </c>
      <c r="C16" s="10" t="s">
        <v>898</v>
      </c>
      <c r="D16" s="16"/>
      <c r="E16" s="16"/>
      <c r="F16" s="16">
        <v>5000000</v>
      </c>
    </row>
    <row r="17" spans="1:6">
      <c r="A17" s="10" t="s">
        <v>897</v>
      </c>
      <c r="B17" s="9">
        <v>32010101</v>
      </c>
      <c r="C17" s="10" t="s">
        <v>900</v>
      </c>
      <c r="D17" s="16"/>
      <c r="E17" s="16"/>
      <c r="F17" s="16">
        <v>5000000</v>
      </c>
    </row>
    <row r="18" spans="1:6">
      <c r="A18" s="10" t="s">
        <v>899</v>
      </c>
      <c r="B18" s="9">
        <v>32010101</v>
      </c>
      <c r="C18" s="10" t="s">
        <v>902</v>
      </c>
      <c r="D18" s="16"/>
      <c r="E18" s="16"/>
      <c r="F18" s="16">
        <v>5000000</v>
      </c>
    </row>
    <row r="19" spans="1:6">
      <c r="A19" s="10" t="s">
        <v>901</v>
      </c>
      <c r="B19" s="9">
        <v>32010101</v>
      </c>
      <c r="C19" s="10" t="s">
        <v>904</v>
      </c>
      <c r="D19" s="16"/>
      <c r="E19" s="16"/>
      <c r="F19" s="16">
        <v>5000000</v>
      </c>
    </row>
    <row r="20" spans="1:6">
      <c r="A20" s="10" t="s">
        <v>903</v>
      </c>
      <c r="B20" s="9">
        <v>32010101</v>
      </c>
      <c r="C20" s="10" t="s">
        <v>1009</v>
      </c>
      <c r="D20" s="16"/>
      <c r="E20" s="16"/>
      <c r="F20" s="16">
        <v>20000000</v>
      </c>
    </row>
    <row r="21" spans="1:6">
      <c r="A21" s="10" t="s">
        <v>905</v>
      </c>
      <c r="B21" s="9">
        <v>32010101</v>
      </c>
      <c r="C21" s="10" t="s">
        <v>907</v>
      </c>
      <c r="D21" s="16"/>
      <c r="E21" s="16"/>
      <c r="F21" s="16">
        <v>5000000</v>
      </c>
    </row>
    <row r="22" spans="1:6">
      <c r="A22" s="10" t="s">
        <v>906</v>
      </c>
      <c r="B22" s="9">
        <v>32010101</v>
      </c>
      <c r="C22" s="10" t="s">
        <v>909</v>
      </c>
      <c r="D22" s="16"/>
      <c r="E22" s="16"/>
      <c r="F22" s="16">
        <v>5000000</v>
      </c>
    </row>
    <row r="23" spans="1:6">
      <c r="A23" s="10" t="s">
        <v>908</v>
      </c>
      <c r="B23" s="9">
        <v>32010101</v>
      </c>
      <c r="C23" s="10" t="s">
        <v>911</v>
      </c>
      <c r="D23" s="16"/>
      <c r="E23" s="16"/>
      <c r="F23" s="16">
        <v>20000000</v>
      </c>
    </row>
    <row r="24" spans="1:6">
      <c r="A24" s="10" t="s">
        <v>910</v>
      </c>
      <c r="B24" s="9">
        <v>32010101</v>
      </c>
      <c r="C24" s="10" t="s">
        <v>913</v>
      </c>
      <c r="D24" s="16"/>
      <c r="E24" s="16"/>
      <c r="F24" s="16">
        <v>20000000</v>
      </c>
    </row>
    <row r="25" spans="1:6">
      <c r="A25" s="10" t="s">
        <v>912</v>
      </c>
      <c r="B25" s="9">
        <v>32010101</v>
      </c>
      <c r="C25" s="10" t="s">
        <v>915</v>
      </c>
      <c r="D25" s="16"/>
      <c r="E25" s="16"/>
      <c r="F25" s="16">
        <v>5000000</v>
      </c>
    </row>
    <row r="26" spans="1:6">
      <c r="A26" s="10" t="s">
        <v>914</v>
      </c>
      <c r="B26" s="9">
        <v>32010101</v>
      </c>
      <c r="C26" s="10" t="s">
        <v>917</v>
      </c>
      <c r="D26" s="16"/>
      <c r="E26" s="16"/>
      <c r="F26" s="16">
        <v>5000000</v>
      </c>
    </row>
    <row r="27" spans="1:6">
      <c r="A27" s="10" t="s">
        <v>916</v>
      </c>
      <c r="B27" s="9">
        <v>32010101</v>
      </c>
      <c r="C27" s="10" t="s">
        <v>918</v>
      </c>
      <c r="D27" s="16"/>
      <c r="E27" s="16"/>
      <c r="F27" s="16">
        <v>5000000</v>
      </c>
    </row>
    <row r="28" spans="1:6">
      <c r="A28" s="10" t="s">
        <v>921</v>
      </c>
      <c r="B28" s="9">
        <v>32010101</v>
      </c>
      <c r="C28" s="10" t="s">
        <v>920</v>
      </c>
      <c r="D28" s="16"/>
      <c r="E28" s="16"/>
      <c r="F28" s="16">
        <v>5000000</v>
      </c>
    </row>
    <row r="29" spans="1:6">
      <c r="A29" s="10" t="s">
        <v>919</v>
      </c>
      <c r="B29" s="9">
        <v>32010101</v>
      </c>
      <c r="C29" s="10" t="s">
        <v>937</v>
      </c>
      <c r="D29" s="16"/>
      <c r="E29" s="16"/>
      <c r="F29" s="16">
        <v>30000000</v>
      </c>
    </row>
    <row r="30" spans="1:6">
      <c r="A30" s="10" t="s">
        <v>922</v>
      </c>
      <c r="B30" s="9">
        <v>32010101</v>
      </c>
      <c r="C30" s="10" t="s">
        <v>938</v>
      </c>
      <c r="D30" s="16"/>
      <c r="E30" s="16"/>
      <c r="F30" s="16">
        <v>20000000</v>
      </c>
    </row>
    <row r="31" spans="1:6" hidden="1"/>
    <row r="32" spans="1:6" s="1" customFormat="1">
      <c r="A32" s="7"/>
      <c r="B32" s="6">
        <v>32010200</v>
      </c>
      <c r="C32" s="7" t="s">
        <v>610</v>
      </c>
      <c r="D32" s="15">
        <f>SUM(D33:D42)</f>
        <v>0</v>
      </c>
      <c r="E32" s="15">
        <f>SUM(E33:E42)</f>
        <v>0</v>
      </c>
      <c r="F32" s="15">
        <f>SUM(F33:F42)</f>
        <v>0</v>
      </c>
    </row>
    <row r="33" spans="1:6" hidden="1">
      <c r="A33" s="71"/>
      <c r="B33" s="9">
        <v>32010202</v>
      </c>
      <c r="C33" s="10" t="s">
        <v>611</v>
      </c>
      <c r="D33" s="16"/>
      <c r="E33" s="16"/>
      <c r="F33" s="16"/>
    </row>
    <row r="34" spans="1:6" hidden="1">
      <c r="A34" s="17"/>
      <c r="B34" s="18"/>
      <c r="C34" s="17"/>
      <c r="D34" s="16"/>
      <c r="E34" s="16"/>
      <c r="F34" s="16"/>
    </row>
    <row r="35" spans="1:6" hidden="1">
      <c r="A35" s="17"/>
      <c r="B35" s="18"/>
      <c r="C35" s="17"/>
      <c r="D35" s="16"/>
      <c r="E35" s="16"/>
      <c r="F35" s="16"/>
    </row>
    <row r="36" spans="1:6" hidden="1">
      <c r="A36" s="17"/>
      <c r="B36" s="18"/>
      <c r="C36" s="17"/>
      <c r="D36" s="16"/>
      <c r="E36" s="16"/>
      <c r="F36" s="16"/>
    </row>
    <row r="37" spans="1:6" hidden="1">
      <c r="A37" s="17"/>
      <c r="B37" s="18"/>
      <c r="C37" s="17"/>
      <c r="D37" s="16"/>
      <c r="E37" s="16"/>
      <c r="F37" s="16"/>
    </row>
    <row r="38" spans="1:6" hidden="1">
      <c r="A38" s="17"/>
      <c r="B38" s="18"/>
      <c r="C38" s="17"/>
      <c r="D38" s="16"/>
      <c r="E38" s="16"/>
      <c r="F38" s="16"/>
    </row>
    <row r="39" spans="1:6" hidden="1">
      <c r="A39" s="17"/>
      <c r="B39" s="18"/>
      <c r="C39" s="17"/>
      <c r="D39" s="16"/>
      <c r="E39" s="16"/>
      <c r="F39" s="16"/>
    </row>
    <row r="40" spans="1:6" hidden="1">
      <c r="A40" s="17"/>
      <c r="B40" s="18"/>
      <c r="C40" s="17"/>
      <c r="D40" s="16"/>
      <c r="E40" s="16"/>
      <c r="F40" s="16"/>
    </row>
    <row r="41" spans="1:6" hidden="1">
      <c r="A41" s="17"/>
      <c r="B41" s="18"/>
      <c r="C41" s="17"/>
      <c r="D41" s="16"/>
      <c r="E41" s="16"/>
      <c r="F41" s="16"/>
    </row>
    <row r="42" spans="1:6" hidden="1">
      <c r="A42" s="17"/>
      <c r="B42" s="18"/>
      <c r="C42" s="17"/>
      <c r="D42" s="16"/>
      <c r="E42" s="16"/>
      <c r="F42" s="16"/>
    </row>
    <row r="43" spans="1:6" s="1" customFormat="1">
      <c r="A43" s="7"/>
      <c r="B43" s="6">
        <v>320103</v>
      </c>
      <c r="C43" s="7" t="s">
        <v>612</v>
      </c>
      <c r="D43" s="15">
        <f>SUM(D44:D48)</f>
        <v>0</v>
      </c>
      <c r="E43" s="15">
        <f>SUM(E44:E48)</f>
        <v>0</v>
      </c>
      <c r="F43" s="15">
        <f>SUM(F44:F48)</f>
        <v>0</v>
      </c>
    </row>
    <row r="44" spans="1:6" hidden="1">
      <c r="A44" s="71"/>
      <c r="B44" s="9">
        <v>32010301</v>
      </c>
      <c r="C44" s="10" t="s">
        <v>613</v>
      </c>
      <c r="D44" s="16"/>
      <c r="E44" s="16"/>
      <c r="F44" s="16"/>
    </row>
    <row r="45" spans="1:6" hidden="1">
      <c r="A45" s="10"/>
      <c r="B45" s="9"/>
      <c r="C45" s="10"/>
      <c r="D45" s="16"/>
      <c r="E45" s="16"/>
      <c r="F45" s="16"/>
    </row>
    <row r="46" spans="1:6" hidden="1">
      <c r="A46" s="10"/>
      <c r="B46" s="9"/>
      <c r="C46" s="10"/>
      <c r="D46" s="16"/>
      <c r="E46" s="16"/>
      <c r="F46" s="16"/>
    </row>
    <row r="47" spans="1:6" hidden="1">
      <c r="A47" s="10"/>
      <c r="B47" s="9"/>
      <c r="C47" s="10"/>
      <c r="D47" s="16"/>
      <c r="E47" s="16"/>
      <c r="F47" s="16"/>
    </row>
    <row r="48" spans="1:6" hidden="1">
      <c r="A48" s="10"/>
      <c r="B48" s="9"/>
      <c r="C48" s="10"/>
      <c r="D48" s="16"/>
      <c r="E48" s="16"/>
      <c r="F48" s="16"/>
    </row>
    <row r="49" spans="1:6" s="1" customFormat="1">
      <c r="A49" s="7"/>
      <c r="B49" s="6">
        <v>32010400</v>
      </c>
      <c r="C49" s="7" t="s">
        <v>614</v>
      </c>
      <c r="D49" s="15">
        <f>SUM(D50:D61)</f>
        <v>0</v>
      </c>
      <c r="E49" s="15">
        <f>SUM(E50:E61)</f>
        <v>0</v>
      </c>
      <c r="F49" s="15">
        <f>SUM(F50:F61)</f>
        <v>57000000</v>
      </c>
    </row>
    <row r="50" spans="1:6" hidden="1">
      <c r="A50" s="71"/>
      <c r="B50" s="9">
        <v>32010405</v>
      </c>
      <c r="C50" s="10" t="s">
        <v>615</v>
      </c>
      <c r="D50" s="16"/>
      <c r="E50" s="16"/>
      <c r="F50" s="16"/>
    </row>
    <row r="51" spans="1:6">
      <c r="A51" s="71" t="s">
        <v>924</v>
      </c>
      <c r="B51" s="9">
        <v>32010405</v>
      </c>
      <c r="C51" s="10" t="s">
        <v>923</v>
      </c>
      <c r="D51" s="16"/>
      <c r="E51" s="16"/>
      <c r="F51" s="16">
        <v>15000000</v>
      </c>
    </row>
    <row r="52" spans="1:6">
      <c r="A52" s="71" t="s">
        <v>928</v>
      </c>
      <c r="B52" s="9">
        <v>32010405</v>
      </c>
      <c r="C52" s="10" t="s">
        <v>1004</v>
      </c>
      <c r="D52" s="16"/>
      <c r="E52" s="16"/>
      <c r="F52" s="16">
        <v>15000000</v>
      </c>
    </row>
    <row r="53" spans="1:6">
      <c r="A53" s="71" t="s">
        <v>926</v>
      </c>
      <c r="B53" s="9">
        <v>32010405</v>
      </c>
      <c r="C53" s="10" t="s">
        <v>925</v>
      </c>
      <c r="D53" s="16"/>
      <c r="E53" s="16"/>
      <c r="F53" s="16">
        <v>15000000</v>
      </c>
    </row>
    <row r="54" spans="1:6" hidden="1">
      <c r="A54" s="71"/>
      <c r="B54" s="9"/>
      <c r="C54" s="10"/>
      <c r="D54" s="16"/>
      <c r="E54" s="16"/>
      <c r="F54" s="16"/>
    </row>
    <row r="55" spans="1:6" hidden="1">
      <c r="A55" s="71"/>
      <c r="B55" s="9"/>
      <c r="C55" s="10"/>
      <c r="D55" s="16"/>
      <c r="E55" s="16"/>
      <c r="F55" s="16"/>
    </row>
    <row r="56" spans="1:6" hidden="1">
      <c r="A56" s="71"/>
      <c r="B56" s="9"/>
      <c r="C56" s="10"/>
      <c r="D56" s="16"/>
      <c r="E56" s="16"/>
      <c r="F56" s="16"/>
    </row>
    <row r="57" spans="1:6" hidden="1">
      <c r="A57" s="71"/>
      <c r="B57" s="9">
        <v>32010406</v>
      </c>
      <c r="C57" s="10" t="s">
        <v>617</v>
      </c>
      <c r="D57" s="16"/>
      <c r="E57" s="16"/>
      <c r="F57" s="16"/>
    </row>
    <row r="58" spans="1:6" hidden="1">
      <c r="A58" s="71"/>
      <c r="B58" s="9">
        <v>32010407</v>
      </c>
      <c r="C58" s="10" t="s">
        <v>619</v>
      </c>
      <c r="D58" s="16"/>
      <c r="E58" s="16"/>
      <c r="F58" s="16"/>
    </row>
    <row r="59" spans="1:6">
      <c r="A59" s="75" t="s">
        <v>927</v>
      </c>
      <c r="B59" s="9">
        <v>32010407</v>
      </c>
      <c r="C59" s="10" t="s">
        <v>930</v>
      </c>
      <c r="D59" s="16"/>
      <c r="E59" s="16"/>
      <c r="F59" s="16">
        <v>12000000</v>
      </c>
    </row>
    <row r="60" spans="1:6" hidden="1">
      <c r="A60" s="71"/>
      <c r="B60" s="9">
        <v>32010408</v>
      </c>
      <c r="C60" s="10" t="s">
        <v>620</v>
      </c>
      <c r="D60" s="16"/>
      <c r="E60" s="16"/>
      <c r="F60" s="16"/>
    </row>
    <row r="61" spans="1:6" hidden="1">
      <c r="A61" s="10"/>
      <c r="B61" s="9"/>
      <c r="C61" s="10"/>
      <c r="D61" s="16"/>
      <c r="E61" s="16"/>
      <c r="F61" s="16"/>
    </row>
    <row r="62" spans="1:6" s="1" customFormat="1">
      <c r="A62" s="7"/>
      <c r="B62" s="6">
        <v>320105</v>
      </c>
      <c r="C62" s="7" t="s">
        <v>621</v>
      </c>
      <c r="D62" s="15">
        <f>SUM(D63:D70)</f>
        <v>0</v>
      </c>
      <c r="E62" s="15">
        <f>SUM(E63:E70)</f>
        <v>0</v>
      </c>
      <c r="F62" s="15">
        <f>SUM(F63:F70)</f>
        <v>0</v>
      </c>
    </row>
    <row r="63" spans="1:6" hidden="1">
      <c r="A63" s="71"/>
      <c r="B63" s="9">
        <v>32010501</v>
      </c>
      <c r="C63" s="10" t="s">
        <v>622</v>
      </c>
      <c r="D63" s="16"/>
      <c r="E63" s="16"/>
      <c r="F63" s="16"/>
    </row>
    <row r="64" spans="1:6" hidden="1">
      <c r="A64" s="10"/>
      <c r="B64" s="9"/>
      <c r="C64" s="10"/>
      <c r="D64" s="16"/>
      <c r="E64" s="16"/>
      <c r="F64" s="16"/>
    </row>
    <row r="65" spans="1:6" hidden="1">
      <c r="A65" s="10"/>
      <c r="B65" s="9"/>
      <c r="C65" s="10"/>
      <c r="D65" s="16"/>
      <c r="E65" s="16"/>
      <c r="F65" s="16"/>
    </row>
    <row r="66" spans="1:6" hidden="1">
      <c r="A66" s="10"/>
      <c r="B66" s="9"/>
      <c r="C66" s="10"/>
      <c r="D66" s="16"/>
      <c r="E66" s="16"/>
      <c r="F66" s="16"/>
    </row>
    <row r="67" spans="1:6" hidden="1">
      <c r="A67" s="10"/>
      <c r="B67" s="9"/>
      <c r="C67" s="10"/>
      <c r="D67" s="16"/>
      <c r="E67" s="16"/>
      <c r="F67" s="16"/>
    </row>
    <row r="68" spans="1:6" hidden="1">
      <c r="A68" s="17"/>
      <c r="B68" s="18"/>
      <c r="C68" s="17"/>
      <c r="D68" s="16"/>
      <c r="E68" s="16"/>
      <c r="F68" s="16"/>
    </row>
    <row r="69" spans="1:6" hidden="1">
      <c r="A69" s="17"/>
      <c r="B69" s="18"/>
      <c r="C69" s="17"/>
      <c r="D69" s="16"/>
      <c r="E69" s="16"/>
      <c r="F69" s="16"/>
    </row>
    <row r="70" spans="1:6" hidden="1">
      <c r="A70" s="17"/>
      <c r="B70" s="18"/>
      <c r="C70" s="17"/>
      <c r="D70" s="16"/>
      <c r="E70" s="16"/>
      <c r="F70" s="16"/>
    </row>
    <row r="71" spans="1:6" s="1" customFormat="1">
      <c r="A71" s="7"/>
      <c r="B71" s="6">
        <v>320106</v>
      </c>
      <c r="C71" s="7" t="s">
        <v>623</v>
      </c>
      <c r="D71" s="15">
        <f>SUM(D72:D77)</f>
        <v>0</v>
      </c>
      <c r="E71" s="15">
        <f>SUM(E72:E77)</f>
        <v>0</v>
      </c>
      <c r="F71" s="15">
        <f>SUM(F72:F77)</f>
        <v>0</v>
      </c>
    </row>
    <row r="72" spans="1:6" hidden="1">
      <c r="A72" s="71"/>
      <c r="B72" s="9">
        <v>32010601</v>
      </c>
      <c r="C72" s="10" t="s">
        <v>625</v>
      </c>
      <c r="D72" s="16"/>
      <c r="E72" s="16"/>
      <c r="F72" s="16"/>
    </row>
    <row r="73" spans="1:6" hidden="1">
      <c r="A73" s="71"/>
      <c r="B73" s="9">
        <v>32010602</v>
      </c>
      <c r="C73" s="10" t="s">
        <v>627</v>
      </c>
      <c r="D73" s="16"/>
      <c r="E73" s="16"/>
      <c r="F73" s="16"/>
    </row>
    <row r="74" spans="1:6" hidden="1">
      <c r="A74" s="10"/>
      <c r="B74" s="9"/>
      <c r="C74" s="10"/>
      <c r="D74" s="16"/>
      <c r="E74" s="16"/>
      <c r="F74" s="16"/>
    </row>
    <row r="75" spans="1:6" hidden="1">
      <c r="A75" s="10"/>
      <c r="B75" s="9"/>
      <c r="C75" s="10"/>
      <c r="D75" s="16"/>
      <c r="E75" s="16"/>
      <c r="F75" s="16"/>
    </row>
    <row r="76" spans="1:6" hidden="1">
      <c r="A76" s="10"/>
      <c r="B76" s="9"/>
      <c r="C76" s="10"/>
      <c r="D76" s="16"/>
      <c r="E76" s="16"/>
      <c r="F76" s="16"/>
    </row>
    <row r="77" spans="1:6" hidden="1">
      <c r="A77" s="10"/>
      <c r="B77" s="9"/>
      <c r="C77" s="10"/>
      <c r="D77" s="16"/>
      <c r="E77" s="16"/>
      <c r="F77" s="16"/>
    </row>
    <row r="78" spans="1:6" s="1" customFormat="1">
      <c r="A78" s="7"/>
      <c r="B78" s="6">
        <v>320109</v>
      </c>
      <c r="C78" s="7" t="s">
        <v>628</v>
      </c>
      <c r="D78" s="15">
        <f>SUM(D79:D93)</f>
        <v>0</v>
      </c>
      <c r="E78" s="15">
        <f>SUM(E79:E93)</f>
        <v>0</v>
      </c>
      <c r="F78" s="15">
        <f>SUM(F79:F93)</f>
        <v>94128465.950000003</v>
      </c>
    </row>
    <row r="79" spans="1:6" hidden="1">
      <c r="A79" s="71"/>
      <c r="B79" s="9">
        <v>32010903</v>
      </c>
      <c r="C79" s="10" t="s">
        <v>629</v>
      </c>
      <c r="D79" s="16"/>
      <c r="E79" s="16"/>
      <c r="F79" s="16"/>
    </row>
    <row r="80" spans="1:6" hidden="1">
      <c r="A80" s="10"/>
      <c r="B80" s="9"/>
      <c r="C80" s="10"/>
      <c r="D80" s="16"/>
      <c r="E80" s="16"/>
      <c r="F80" s="16"/>
    </row>
    <row r="81" spans="1:6" hidden="1">
      <c r="A81" s="71"/>
      <c r="B81" s="9">
        <v>32010904</v>
      </c>
      <c r="C81" s="10" t="s">
        <v>630</v>
      </c>
      <c r="D81" s="16"/>
      <c r="E81" s="16"/>
      <c r="F81" s="16"/>
    </row>
    <row r="82" spans="1:6">
      <c r="A82" s="75" t="s">
        <v>929</v>
      </c>
      <c r="B82" s="9">
        <v>32010904</v>
      </c>
      <c r="C82" s="10" t="s">
        <v>932</v>
      </c>
      <c r="D82" s="16"/>
      <c r="E82" s="16"/>
      <c r="F82" s="16">
        <v>28000000</v>
      </c>
    </row>
    <row r="83" spans="1:6">
      <c r="A83" s="75" t="s">
        <v>931</v>
      </c>
      <c r="B83" s="9">
        <v>32010904</v>
      </c>
      <c r="C83" s="10" t="s">
        <v>933</v>
      </c>
      <c r="D83" s="16"/>
      <c r="E83" s="16"/>
      <c r="F83" s="16">
        <v>28000000</v>
      </c>
    </row>
    <row r="84" spans="1:6">
      <c r="A84" s="75" t="s">
        <v>939</v>
      </c>
      <c r="B84" s="9">
        <v>32010904</v>
      </c>
      <c r="C84" s="10" t="s">
        <v>934</v>
      </c>
      <c r="D84" s="16"/>
      <c r="E84" s="16"/>
      <c r="F84" s="16">
        <v>28000000</v>
      </c>
    </row>
    <row r="85" spans="1:6">
      <c r="A85" s="75" t="s">
        <v>940</v>
      </c>
      <c r="B85" s="9">
        <v>32010904</v>
      </c>
      <c r="C85" s="10" t="s">
        <v>935</v>
      </c>
      <c r="D85" s="16"/>
      <c r="E85" s="16"/>
      <c r="F85" s="16">
        <v>5128465.95</v>
      </c>
    </row>
    <row r="86" spans="1:6">
      <c r="A86" s="75" t="s">
        <v>941</v>
      </c>
      <c r="B86" s="9">
        <v>32010904</v>
      </c>
      <c r="C86" s="10" t="s">
        <v>936</v>
      </c>
      <c r="D86" s="16"/>
      <c r="E86" s="16"/>
      <c r="F86" s="16">
        <v>5000000</v>
      </c>
    </row>
    <row r="87" spans="1:6" hidden="1">
      <c r="A87" s="71"/>
      <c r="B87" s="9">
        <v>32010935</v>
      </c>
      <c r="C87" s="10" t="s">
        <v>631</v>
      </c>
      <c r="D87" s="16"/>
      <c r="E87" s="16"/>
      <c r="F87" s="16"/>
    </row>
    <row r="88" spans="1:6" hidden="1">
      <c r="A88" s="10"/>
      <c r="B88" s="9"/>
      <c r="C88" s="10"/>
      <c r="D88" s="16"/>
      <c r="E88" s="16"/>
      <c r="F88" s="16"/>
    </row>
    <row r="89" spans="1:6" hidden="1">
      <c r="A89" s="10"/>
      <c r="B89" s="9"/>
      <c r="C89" s="10"/>
      <c r="D89" s="16"/>
      <c r="E89" s="16"/>
      <c r="F89" s="16"/>
    </row>
    <row r="90" spans="1:6" hidden="1">
      <c r="A90" s="10"/>
      <c r="B90" s="9"/>
      <c r="C90" s="10"/>
      <c r="D90" s="16"/>
      <c r="E90" s="16"/>
      <c r="F90" s="16"/>
    </row>
    <row r="91" spans="1:6" hidden="1">
      <c r="A91" s="71"/>
      <c r="B91" s="9">
        <v>32010936</v>
      </c>
      <c r="C91" s="10" t="s">
        <v>632</v>
      </c>
      <c r="D91" s="16"/>
      <c r="E91" s="16"/>
      <c r="F91" s="16"/>
    </row>
    <row r="92" spans="1:6" hidden="1">
      <c r="A92" s="10"/>
      <c r="B92" s="9"/>
      <c r="C92" s="10"/>
      <c r="D92" s="16"/>
      <c r="E92" s="16"/>
      <c r="F92" s="16"/>
    </row>
    <row r="93" spans="1:6" hidden="1">
      <c r="A93" s="10"/>
      <c r="B93" s="9"/>
      <c r="C93" s="10"/>
      <c r="D93" s="16"/>
      <c r="E93" s="16"/>
      <c r="F93" s="16"/>
    </row>
    <row r="94" spans="1:6" s="1" customFormat="1">
      <c r="A94" s="7"/>
      <c r="B94" s="6">
        <v>320201</v>
      </c>
      <c r="C94" s="7" t="s">
        <v>633</v>
      </c>
      <c r="D94" s="15">
        <f>SUM(D95:D100)</f>
        <v>0</v>
      </c>
      <c r="E94" s="15">
        <f>SUM(E95:E100)</f>
        <v>0</v>
      </c>
      <c r="F94" s="15">
        <f>SUM(F95:F100)</f>
        <v>0</v>
      </c>
    </row>
    <row r="95" spans="1:6" hidden="1">
      <c r="A95" s="71"/>
      <c r="B95" s="9">
        <v>32020101</v>
      </c>
      <c r="C95" s="10" t="s">
        <v>634</v>
      </c>
      <c r="D95" s="16"/>
      <c r="E95" s="16"/>
      <c r="F95" s="16"/>
    </row>
    <row r="96" spans="1:6" hidden="1">
      <c r="A96" s="10"/>
      <c r="B96" s="9"/>
      <c r="C96" s="10"/>
      <c r="D96" s="16"/>
      <c r="E96" s="16"/>
      <c r="F96" s="16"/>
    </row>
    <row r="97" spans="1:6" hidden="1">
      <c r="A97" s="71"/>
      <c r="B97" s="9">
        <v>32020102</v>
      </c>
      <c r="C97" s="10" t="s">
        <v>650</v>
      </c>
      <c r="D97" s="16"/>
      <c r="E97" s="16"/>
      <c r="F97" s="16"/>
    </row>
    <row r="98" spans="1:6" hidden="1">
      <c r="A98" s="10"/>
      <c r="B98" s="9"/>
      <c r="C98" s="10"/>
      <c r="D98" s="16"/>
      <c r="E98" s="16"/>
      <c r="F98" s="16"/>
    </row>
    <row r="99" spans="1:6" hidden="1">
      <c r="A99" s="71"/>
      <c r="B99" s="9">
        <v>32020104</v>
      </c>
      <c r="C99" s="10" t="s">
        <v>651</v>
      </c>
      <c r="D99" s="16"/>
      <c r="E99" s="16"/>
      <c r="F99" s="16"/>
    </row>
    <row r="100" spans="1:6" hidden="1">
      <c r="A100" s="10"/>
      <c r="B100" s="9"/>
      <c r="C100" s="10"/>
      <c r="D100" s="16"/>
      <c r="E100" s="16"/>
      <c r="F100" s="16"/>
    </row>
    <row r="101" spans="1:6" s="1" customFormat="1">
      <c r="A101" s="7"/>
      <c r="B101" s="6">
        <v>320301</v>
      </c>
      <c r="C101" s="7" t="s">
        <v>652</v>
      </c>
      <c r="D101" s="15">
        <f>SUM(D102:D106)</f>
        <v>0</v>
      </c>
      <c r="E101" s="15">
        <f>SUM(E102:E106)</f>
        <v>0</v>
      </c>
      <c r="F101" s="15">
        <f>SUM(F102:F106)</f>
        <v>2000000</v>
      </c>
    </row>
    <row r="102" spans="1:6" hidden="1">
      <c r="A102" s="71"/>
      <c r="B102" s="9">
        <v>32030101</v>
      </c>
      <c r="C102" s="10" t="s">
        <v>653</v>
      </c>
      <c r="D102" s="16"/>
      <c r="E102" s="16"/>
      <c r="F102" s="16"/>
    </row>
    <row r="103" spans="1:6">
      <c r="A103" s="71" t="s">
        <v>1005</v>
      </c>
      <c r="B103" s="9">
        <v>32030109</v>
      </c>
      <c r="C103" s="10" t="s">
        <v>654</v>
      </c>
      <c r="D103" s="16"/>
      <c r="E103" s="16"/>
      <c r="F103" s="16">
        <v>2000000</v>
      </c>
    </row>
    <row r="104" spans="1:6" hidden="1">
      <c r="A104" s="71"/>
      <c r="B104" s="9">
        <v>32030110</v>
      </c>
      <c r="C104" s="10" t="s">
        <v>655</v>
      </c>
      <c r="D104" s="16"/>
      <c r="E104" s="16"/>
      <c r="F104" s="16"/>
    </row>
    <row r="105" spans="1:6" hidden="1">
      <c r="A105" s="17"/>
      <c r="B105" s="18"/>
      <c r="C105" s="17"/>
      <c r="D105" s="16"/>
      <c r="E105" s="16"/>
      <c r="F105" s="16"/>
    </row>
    <row r="106" spans="1:6" hidden="1">
      <c r="A106" s="17"/>
      <c r="B106" s="18"/>
      <c r="C106" s="17"/>
      <c r="D106" s="16"/>
      <c r="E106" s="16"/>
      <c r="F106" s="16"/>
    </row>
    <row r="107" spans="1:6" s="1" customFormat="1">
      <c r="A107" s="7"/>
      <c r="B107" s="6">
        <v>32011000</v>
      </c>
      <c r="C107" s="7" t="s">
        <v>656</v>
      </c>
      <c r="D107" s="15">
        <f>SUM(D108:D109)</f>
        <v>45000000</v>
      </c>
      <c r="E107" s="15">
        <f>SUM(E108:E109)</f>
        <v>23000000</v>
      </c>
      <c r="F107" s="15">
        <f>SUM(F108:F109)</f>
        <v>30000000</v>
      </c>
    </row>
    <row r="108" spans="1:6">
      <c r="A108" s="71" t="s">
        <v>1006</v>
      </c>
      <c r="B108" s="17"/>
      <c r="C108" s="17" t="s">
        <v>942</v>
      </c>
      <c r="D108" s="16">
        <v>45000000</v>
      </c>
      <c r="E108" s="16">
        <v>23000000</v>
      </c>
      <c r="F108" s="16">
        <v>30000000</v>
      </c>
    </row>
    <row r="109" spans="1:6" hidden="1">
      <c r="A109" s="17"/>
      <c r="B109" s="17"/>
      <c r="C109" s="17"/>
      <c r="D109" s="16"/>
      <c r="E109" s="16"/>
      <c r="F109" s="16"/>
    </row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67" orientation="landscape" r:id="rId1"/>
  <headerFooter>
    <oddFooter>Page &amp;P of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topLeftCell="A5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848</v>
      </c>
      <c r="B3" s="135"/>
      <c r="C3" s="135"/>
      <c r="D3" s="135"/>
      <c r="E3" s="135"/>
    </row>
    <row r="4" spans="1:5">
      <c r="A4" s="134" t="s">
        <v>849</v>
      </c>
      <c r="B4" s="134"/>
      <c r="C4" s="134"/>
      <c r="D4" s="134"/>
      <c r="E4" s="134"/>
    </row>
    <row r="6" spans="1:5" ht="49.2" customHeight="1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72483784.879999995</v>
      </c>
      <c r="D7" s="8">
        <f>D8+D13+D20</f>
        <v>72385875</v>
      </c>
      <c r="E7" s="8">
        <f>E8+E13+E20</f>
        <v>78237529.420000002</v>
      </c>
    </row>
    <row r="8" spans="1:5" s="1" customFormat="1">
      <c r="A8" s="13">
        <v>2101</v>
      </c>
      <c r="B8" s="13" t="s">
        <v>437</v>
      </c>
      <c r="C8" s="8">
        <f>C9</f>
        <v>72483784.879999995</v>
      </c>
      <c r="D8" s="8">
        <f>D9</f>
        <v>72385875</v>
      </c>
      <c r="E8" s="8">
        <f>E9</f>
        <v>78237529.420000002</v>
      </c>
    </row>
    <row r="9" spans="1:5" s="1" customFormat="1">
      <c r="A9" s="13">
        <v>210101</v>
      </c>
      <c r="B9" s="13" t="s">
        <v>438</v>
      </c>
      <c r="C9" s="8">
        <f>SUM(C10:C12)</f>
        <v>72483784.879999995</v>
      </c>
      <c r="D9" s="8">
        <f>SUM(D10:D12)</f>
        <v>72385875</v>
      </c>
      <c r="E9" s="8">
        <f>SUM(E10:E12)</f>
        <v>78237529.420000002</v>
      </c>
    </row>
    <row r="10" spans="1:5">
      <c r="A10" s="14">
        <v>21010101</v>
      </c>
      <c r="B10" s="12" t="s">
        <v>437</v>
      </c>
      <c r="C10" s="11">
        <v>72483784.879999995</v>
      </c>
      <c r="D10" s="11">
        <v>72385875</v>
      </c>
      <c r="E10" s="11">
        <v>78237529.420000002</v>
      </c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 hidden="1">
      <c r="A12" s="14">
        <v>21010103</v>
      </c>
      <c r="B12" s="12" t="s">
        <v>440</v>
      </c>
      <c r="C12" s="11"/>
      <c r="D12" s="11"/>
      <c r="E12" s="11"/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B6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850</v>
      </c>
      <c r="B4" s="135"/>
      <c r="C4" s="135"/>
      <c r="D4" s="135"/>
      <c r="E4" s="135"/>
    </row>
    <row r="5" spans="1:5">
      <c r="A5" s="134" t="s">
        <v>849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23200000</v>
      </c>
      <c r="D7" s="8">
        <f>D8+D84+D88+D93</f>
        <v>7835000</v>
      </c>
      <c r="E7" s="8">
        <f>E8+E84+E88+E93</f>
        <v>25500000</v>
      </c>
    </row>
    <row r="8" spans="1:5" s="1" customFormat="1">
      <c r="A8" s="6">
        <v>2202</v>
      </c>
      <c r="B8" s="7" t="s">
        <v>455</v>
      </c>
      <c r="C8" s="8">
        <f>C9+C14+C22+C36+C45+C48+C54+C63+C67+C70</f>
        <v>23200000</v>
      </c>
      <c r="D8" s="8">
        <f>D9+D14+D22+D36+D45+D48+D54+D63+D67+D70</f>
        <v>7835000</v>
      </c>
      <c r="E8" s="8">
        <f>E9+E14+E22+E36+E45+E48+E54+E63+E67+E70</f>
        <v>25500000</v>
      </c>
    </row>
    <row r="9" spans="1:5" s="1" customFormat="1">
      <c r="A9" s="6">
        <v>220201</v>
      </c>
      <c r="B9" s="7" t="s">
        <v>456</v>
      </c>
      <c r="C9" s="8">
        <f>SUM(C10:C13)</f>
        <v>2000000</v>
      </c>
      <c r="D9" s="8">
        <f>SUM(D10:D13)</f>
        <v>145000</v>
      </c>
      <c r="E9" s="8">
        <f>SUM(E10:E13)</f>
        <v>3000000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">
        <v>2000000</v>
      </c>
      <c r="D11" s="11">
        <v>145000</v>
      </c>
      <c r="E11" s="11">
        <v>3000000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0</v>
      </c>
      <c r="D22" s="8">
        <f>SUM(D23:D35)</f>
        <v>0</v>
      </c>
      <c r="E22" s="8">
        <f>SUM(E23:E35)</f>
        <v>0</v>
      </c>
    </row>
    <row r="23" spans="1:5" hidden="1">
      <c r="A23" s="9">
        <v>22020301</v>
      </c>
      <c r="B23" s="10" t="s">
        <v>470</v>
      </c>
      <c r="C23" s="11"/>
      <c r="D23" s="11"/>
      <c r="E23" s="11"/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0</v>
      </c>
      <c r="D36" s="8">
        <f>SUM(D37:D44)</f>
        <v>0</v>
      </c>
      <c r="E36" s="8">
        <f>SUM(E37:E44)</f>
        <v>0</v>
      </c>
    </row>
    <row r="37" spans="1:5" hidden="1">
      <c r="A37" s="9">
        <v>22020401</v>
      </c>
      <c r="B37" s="10" t="s">
        <v>484</v>
      </c>
      <c r="C37" s="11"/>
      <c r="D37" s="11"/>
      <c r="E37" s="11"/>
    </row>
    <row r="38" spans="1:5" hidden="1">
      <c r="A38" s="9">
        <v>22020402</v>
      </c>
      <c r="B38" s="10" t="s">
        <v>485</v>
      </c>
      <c r="C38" s="11"/>
      <c r="D38" s="11"/>
      <c r="E38" s="11"/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14000000</v>
      </c>
      <c r="D48" s="8">
        <f>SUM(D49:D53)</f>
        <v>7000000</v>
      </c>
      <c r="E48" s="8">
        <f>SUM(E49:E53)</f>
        <v>12000000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>
      <c r="A53" s="9">
        <v>22020605</v>
      </c>
      <c r="B53" s="10" t="s">
        <v>500</v>
      </c>
      <c r="C53" s="11">
        <v>14000000</v>
      </c>
      <c r="D53" s="11">
        <v>7000000</v>
      </c>
      <c r="E53" s="11">
        <v>12000000</v>
      </c>
    </row>
    <row r="54" spans="1:5" s="1" customFormat="1">
      <c r="A54" s="6">
        <v>220207</v>
      </c>
      <c r="B54" s="7" t="s">
        <v>501</v>
      </c>
      <c r="C54" s="8">
        <f>SUM(C55:C62)</f>
        <v>1500000</v>
      </c>
      <c r="D54" s="8">
        <f>SUM(D55:D62)</f>
        <v>0</v>
      </c>
      <c r="E54" s="8">
        <f>SUM(E55:E62)</f>
        <v>1000000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>
      <c r="A62" s="9">
        <v>22020712</v>
      </c>
      <c r="B62" s="10" t="s">
        <v>509</v>
      </c>
      <c r="C62" s="11">
        <v>1500000</v>
      </c>
      <c r="D62" s="11"/>
      <c r="E62" s="11">
        <v>1000000</v>
      </c>
    </row>
    <row r="63" spans="1:5" s="1" customFormat="1">
      <c r="A63" s="6">
        <v>220208</v>
      </c>
      <c r="B63" s="7" t="s">
        <v>510</v>
      </c>
      <c r="C63" s="8">
        <f>SUM(C64:C66)</f>
        <v>2700000</v>
      </c>
      <c r="D63" s="8">
        <f>SUM(D64:D66)</f>
        <v>0</v>
      </c>
      <c r="E63" s="8">
        <f>SUM(E64:E66)</f>
        <v>4500000</v>
      </c>
    </row>
    <row r="64" spans="1:5">
      <c r="A64" s="9">
        <v>22020801</v>
      </c>
      <c r="B64" s="10" t="s">
        <v>511</v>
      </c>
      <c r="C64" s="11">
        <v>1200000</v>
      </c>
      <c r="D64" s="11">
        <v>0</v>
      </c>
      <c r="E64" s="11">
        <v>2500000</v>
      </c>
    </row>
    <row r="65" spans="1:5">
      <c r="A65" s="9">
        <v>22020802</v>
      </c>
      <c r="B65" s="10" t="s">
        <v>512</v>
      </c>
      <c r="C65" s="11">
        <v>1500000</v>
      </c>
      <c r="D65" s="11"/>
      <c r="E65" s="11">
        <v>2000000</v>
      </c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3000000</v>
      </c>
      <c r="D70" s="8">
        <f>SUM(D71:D83)</f>
        <v>690000</v>
      </c>
      <c r="E70" s="8">
        <f>SUM(E71:E83)</f>
        <v>5000000</v>
      </c>
    </row>
    <row r="71" spans="1:5" hidden="1">
      <c r="A71" s="9">
        <v>22021001</v>
      </c>
      <c r="B71" s="10" t="s">
        <v>518</v>
      </c>
      <c r="C71" s="11"/>
      <c r="D71" s="11"/>
      <c r="E71" s="11"/>
    </row>
    <row r="72" spans="1:5" hidden="1">
      <c r="A72" s="9">
        <v>22021002</v>
      </c>
      <c r="B72" s="10" t="s">
        <v>519</v>
      </c>
      <c r="C72" s="11"/>
      <c r="D72" s="11"/>
      <c r="E72" s="11"/>
    </row>
    <row r="73" spans="1:5" hidden="1">
      <c r="A73" s="9">
        <v>22021003</v>
      </c>
      <c r="B73" s="10" t="s">
        <v>520</v>
      </c>
      <c r="C73" s="11"/>
      <c r="D73" s="11"/>
      <c r="E73" s="11"/>
    </row>
    <row r="74" spans="1:5" hidden="1">
      <c r="A74" s="9">
        <v>22021004</v>
      </c>
      <c r="B74" s="10" t="s">
        <v>521</v>
      </c>
      <c r="C74" s="11"/>
      <c r="D74" s="11"/>
      <c r="E74" s="11"/>
    </row>
    <row r="75" spans="1:5" hidden="1">
      <c r="A75" s="9">
        <v>22021006</v>
      </c>
      <c r="B75" s="10" t="s">
        <v>522</v>
      </c>
      <c r="C75" s="11"/>
      <c r="D75" s="11"/>
      <c r="E75" s="11"/>
    </row>
    <row r="76" spans="1:5">
      <c r="A76" s="9">
        <v>22021007</v>
      </c>
      <c r="B76" s="10" t="s">
        <v>523</v>
      </c>
      <c r="C76" s="11">
        <v>3000000</v>
      </c>
      <c r="D76" s="11">
        <v>690000</v>
      </c>
      <c r="E76" s="11">
        <v>5000000</v>
      </c>
    </row>
    <row r="77" spans="1:5" hidden="1">
      <c r="A77" s="9">
        <v>22021008</v>
      </c>
      <c r="B77" s="10" t="s">
        <v>524</v>
      </c>
      <c r="C77" s="11"/>
      <c r="D77" s="11"/>
      <c r="E77" s="11"/>
    </row>
    <row r="78" spans="1:5" hidden="1">
      <c r="A78" s="9">
        <v>22021009</v>
      </c>
      <c r="B78" s="10" t="s">
        <v>525</v>
      </c>
      <c r="C78" s="11"/>
      <c r="D78" s="11"/>
      <c r="E78" s="11"/>
    </row>
    <row r="79" spans="1:5" hidden="1">
      <c r="A79" s="9">
        <v>22021010</v>
      </c>
      <c r="B79" s="10" t="s">
        <v>526</v>
      </c>
      <c r="C79" s="11"/>
      <c r="D79" s="11"/>
      <c r="E79" s="11"/>
    </row>
    <row r="80" spans="1:5" hidden="1">
      <c r="A80" s="9">
        <v>22021014</v>
      </c>
      <c r="B80" s="10" t="s">
        <v>527</v>
      </c>
      <c r="C80" s="11"/>
      <c r="D80" s="11"/>
      <c r="E80" s="11"/>
    </row>
    <row r="81" spans="1:5" hidden="1">
      <c r="A81" s="9">
        <v>22021020</v>
      </c>
      <c r="B81" s="10" t="s">
        <v>528</v>
      </c>
      <c r="C81" s="11"/>
      <c r="D81" s="11"/>
      <c r="E81" s="11"/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 hidden="1">
      <c r="A83" s="9">
        <v>22021052</v>
      </c>
      <c r="B83" s="10" t="s">
        <v>530</v>
      </c>
      <c r="C83" s="11"/>
      <c r="D83" s="11"/>
      <c r="E83" s="11"/>
    </row>
    <row r="84" spans="1:5" s="1" customFormat="1">
      <c r="A84" s="6">
        <v>2204</v>
      </c>
      <c r="B84" s="7" t="s">
        <v>531</v>
      </c>
      <c r="C84" s="8">
        <f>C85</f>
        <v>0</v>
      </c>
      <c r="D84" s="8">
        <f>D85</f>
        <v>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SUM(C86:C87)</f>
        <v>0</v>
      </c>
      <c r="D85" s="8">
        <f>SUM(D86:D87)</f>
        <v>0</v>
      </c>
      <c r="E85" s="8">
        <f>SUM(E86:E87)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 hidden="1">
      <c r="A87" s="9">
        <v>22040109</v>
      </c>
      <c r="B87" s="10" t="s">
        <v>534</v>
      </c>
      <c r="C87" s="11"/>
      <c r="D87" s="11"/>
      <c r="E87" s="11"/>
    </row>
    <row r="88" spans="1:5" s="1" customFormat="1">
      <c r="A88" s="6">
        <v>2205</v>
      </c>
      <c r="B88" s="7" t="s">
        <v>535</v>
      </c>
      <c r="C88" s="8">
        <f>C89</f>
        <v>0</v>
      </c>
      <c r="D88" s="8">
        <f>D89</f>
        <v>0</v>
      </c>
      <c r="E88" s="8">
        <f>E89</f>
        <v>0</v>
      </c>
    </row>
    <row r="89" spans="1:5" s="1" customFormat="1">
      <c r="A89" s="6">
        <v>220501</v>
      </c>
      <c r="B89" s="7" t="s">
        <v>536</v>
      </c>
      <c r="C89" s="8">
        <f>SUM(C90:C92)</f>
        <v>0</v>
      </c>
      <c r="D89" s="8">
        <f>SUM(D90:D92)</f>
        <v>0</v>
      </c>
      <c r="E89" s="8">
        <f>SUM(E90:E92)</f>
        <v>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 hidden="1">
      <c r="A91" s="9">
        <v>22050108</v>
      </c>
      <c r="B91" s="10" t="s">
        <v>538</v>
      </c>
      <c r="C91" s="11"/>
      <c r="D91" s="11"/>
      <c r="E91" s="11"/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topLeftCell="A10" zoomScaleNormal="100" zoomScaleSheetLayoutView="100" workbookViewId="0">
      <selection activeCell="A33" sqref="A33:XFD33"/>
    </sheetView>
  </sheetViews>
  <sheetFormatPr defaultColWidth="8.88671875" defaultRowHeight="15"/>
  <cols>
    <col min="1" max="1" width="22.33203125" style="2" customWidth="1"/>
    <col min="2" max="2" width="13.109375" style="2" customWidth="1"/>
    <col min="3" max="3" width="50.33203125" style="2" customWidth="1"/>
    <col min="4" max="4" width="25.44140625" style="2" customWidth="1"/>
    <col min="5" max="5" width="20.77734375" style="2" customWidth="1"/>
    <col min="6" max="6" width="20.44140625" style="2" customWidth="1"/>
    <col min="7" max="16384" width="8.88671875" style="2"/>
  </cols>
  <sheetData>
    <row r="1" spans="1:6">
      <c r="A1" s="133">
        <v>359028938</v>
      </c>
      <c r="B1" s="133"/>
      <c r="C1" s="133"/>
      <c r="D1" s="133"/>
      <c r="E1" s="133"/>
    </row>
    <row r="2" spans="1:6">
      <c r="A2" s="134" t="s">
        <v>851</v>
      </c>
      <c r="B2" s="134"/>
      <c r="C2" s="134"/>
      <c r="D2" s="134"/>
      <c r="E2" s="134"/>
    </row>
    <row r="3" spans="1:6">
      <c r="A3" s="134" t="s">
        <v>849</v>
      </c>
      <c r="B3" s="134"/>
      <c r="C3" s="134"/>
      <c r="D3" s="134"/>
      <c r="E3" s="134"/>
    </row>
    <row r="5" spans="1:6" ht="45">
      <c r="A5" s="5" t="s">
        <v>558</v>
      </c>
      <c r="B5" s="5" t="s">
        <v>559</v>
      </c>
      <c r="C5" s="5" t="s">
        <v>560</v>
      </c>
      <c r="D5" s="5" t="s">
        <v>3</v>
      </c>
      <c r="E5" s="5" t="s">
        <v>4</v>
      </c>
      <c r="F5" s="5" t="s">
        <v>5</v>
      </c>
    </row>
    <row r="6" spans="1:6" s="1" customFormat="1">
      <c r="A6" s="70" t="s">
        <v>852</v>
      </c>
      <c r="B6" s="6">
        <v>3</v>
      </c>
      <c r="C6" s="7" t="s">
        <v>562</v>
      </c>
      <c r="D6" s="15">
        <f>D7+D17+D32+D38+D44+D53+D60+D72+D79+D85</f>
        <v>679028938</v>
      </c>
      <c r="E6" s="15">
        <f>E7+E17+E32+E38+E44+E53+E60+E72+E79+E85</f>
        <v>488850000</v>
      </c>
      <c r="F6" s="15">
        <f>F7+F17+F32+F38+F44+F53+F60+F72+F79+F85</f>
        <v>398250000</v>
      </c>
    </row>
    <row r="7" spans="1:6" s="1" customFormat="1">
      <c r="A7" s="7"/>
      <c r="B7" s="6">
        <v>32010100</v>
      </c>
      <c r="C7" s="7" t="s">
        <v>563</v>
      </c>
      <c r="D7" s="15">
        <f>SUM(D8:D16)</f>
        <v>37097796</v>
      </c>
      <c r="E7" s="15">
        <f>SUM(E8:E16)</f>
        <v>27000000</v>
      </c>
      <c r="F7" s="15">
        <f>SUM(F8:F16)</f>
        <v>65000000</v>
      </c>
    </row>
    <row r="8" spans="1:6" hidden="1">
      <c r="A8" s="71"/>
      <c r="B8" s="9">
        <v>32010101</v>
      </c>
      <c r="C8" s="10" t="s">
        <v>564</v>
      </c>
      <c r="D8" s="16"/>
      <c r="E8" s="16"/>
      <c r="F8" s="16"/>
    </row>
    <row r="9" spans="1:6">
      <c r="A9" s="77">
        <v>10350000000001</v>
      </c>
      <c r="B9" s="9"/>
      <c r="C9" s="10" t="s">
        <v>943</v>
      </c>
      <c r="D9" s="16">
        <v>27097796</v>
      </c>
      <c r="E9" s="16">
        <v>27000000</v>
      </c>
      <c r="F9" s="16">
        <v>50000000</v>
      </c>
    </row>
    <row r="10" spans="1:6" ht="30">
      <c r="A10" s="77">
        <v>10350000000002</v>
      </c>
      <c r="B10" s="9"/>
      <c r="C10" s="10" t="s">
        <v>944</v>
      </c>
      <c r="D10" s="16">
        <v>10000000</v>
      </c>
      <c r="E10" s="16"/>
      <c r="F10" s="16">
        <v>15000000</v>
      </c>
    </row>
    <row r="11" spans="1:6" hidden="1">
      <c r="A11" s="10"/>
      <c r="B11" s="9"/>
      <c r="C11" s="10"/>
      <c r="D11" s="16"/>
      <c r="E11" s="16"/>
      <c r="F11" s="16"/>
    </row>
    <row r="12" spans="1:6" hidden="1">
      <c r="A12" s="10"/>
      <c r="B12" s="9"/>
      <c r="C12" s="10"/>
      <c r="D12" s="16"/>
      <c r="E12" s="16"/>
      <c r="F12" s="16"/>
    </row>
    <row r="13" spans="1:6" hidden="1">
      <c r="A13" s="10"/>
      <c r="B13" s="9"/>
      <c r="C13" s="10"/>
      <c r="D13" s="16"/>
      <c r="E13" s="16"/>
      <c r="F13" s="16"/>
    </row>
    <row r="14" spans="1:6" hidden="1">
      <c r="A14" s="10"/>
      <c r="B14" s="9"/>
      <c r="C14" s="10"/>
      <c r="D14" s="16"/>
      <c r="E14" s="16"/>
      <c r="F14" s="16"/>
    </row>
    <row r="15" spans="1:6" hidden="1">
      <c r="A15" s="10"/>
      <c r="B15" s="9"/>
      <c r="C15" s="10"/>
      <c r="D15" s="16"/>
      <c r="E15" s="16"/>
      <c r="F15" s="16"/>
    </row>
    <row r="16" spans="1:6" hidden="1">
      <c r="A16" s="10"/>
      <c r="B16" s="9"/>
      <c r="C16" s="10"/>
      <c r="D16" s="16"/>
      <c r="E16" s="16"/>
      <c r="F16" s="16"/>
    </row>
    <row r="17" spans="1:6" s="1" customFormat="1">
      <c r="A17" s="7"/>
      <c r="B17" s="6">
        <v>32010200</v>
      </c>
      <c r="C17" s="7" t="s">
        <v>610</v>
      </c>
      <c r="D17" s="15">
        <f>SUM(D18:D31)</f>
        <v>626931142</v>
      </c>
      <c r="E17" s="15">
        <f>SUM(E18:E31)</f>
        <v>461850000</v>
      </c>
      <c r="F17" s="15">
        <f>SUM(F18:F31)</f>
        <v>313250000</v>
      </c>
    </row>
    <row r="18" spans="1:6" hidden="1">
      <c r="A18" s="75"/>
      <c r="B18" s="9">
        <v>32010202</v>
      </c>
      <c r="C18" s="10" t="s">
        <v>611</v>
      </c>
      <c r="D18" s="16"/>
      <c r="E18" s="16"/>
      <c r="F18" s="16"/>
    </row>
    <row r="19" spans="1:6">
      <c r="A19" s="78"/>
      <c r="B19" s="79">
        <v>32010214</v>
      </c>
      <c r="C19" s="74" t="s">
        <v>945</v>
      </c>
      <c r="D19" s="16">
        <v>220000000</v>
      </c>
      <c r="E19" s="16">
        <v>190000000</v>
      </c>
      <c r="F19" s="16"/>
    </row>
    <row r="20" spans="1:6">
      <c r="A20" s="78"/>
      <c r="B20" s="79">
        <v>32010214</v>
      </c>
      <c r="C20" s="74" t="s">
        <v>946</v>
      </c>
      <c r="D20" s="16">
        <v>110000000</v>
      </c>
      <c r="E20" s="80">
        <v>100000000</v>
      </c>
      <c r="F20" s="16"/>
    </row>
    <row r="21" spans="1:6">
      <c r="A21" s="78">
        <v>10350000000001</v>
      </c>
      <c r="B21" s="79">
        <v>32010214</v>
      </c>
      <c r="C21" s="74" t="s">
        <v>947</v>
      </c>
      <c r="D21" s="16">
        <v>101850000</v>
      </c>
      <c r="E21" s="16">
        <v>50000000</v>
      </c>
      <c r="F21" s="16">
        <v>60000000</v>
      </c>
    </row>
    <row r="22" spans="1:6">
      <c r="A22" s="78"/>
      <c r="B22" s="79">
        <v>32010214</v>
      </c>
      <c r="C22" s="74" t="s">
        <v>948</v>
      </c>
      <c r="D22" s="16">
        <v>165081142</v>
      </c>
      <c r="E22" s="16">
        <v>120000000</v>
      </c>
      <c r="F22" s="16"/>
    </row>
    <row r="23" spans="1:6" ht="13.8" customHeight="1">
      <c r="A23" s="78">
        <v>10350000000003</v>
      </c>
      <c r="B23" s="79">
        <v>32010214</v>
      </c>
      <c r="C23" s="74" t="s">
        <v>949</v>
      </c>
      <c r="D23" s="16"/>
      <c r="E23" s="16"/>
      <c r="F23" s="16">
        <v>49250000</v>
      </c>
    </row>
    <row r="24" spans="1:6" ht="13.2" customHeight="1">
      <c r="A24" s="78">
        <v>10350000000004</v>
      </c>
      <c r="B24" s="79">
        <v>32010214</v>
      </c>
      <c r="C24" s="74" t="s">
        <v>963</v>
      </c>
      <c r="D24" s="16"/>
      <c r="E24" s="16"/>
      <c r="F24" s="16">
        <v>49250000</v>
      </c>
    </row>
    <row r="25" spans="1:6" ht="13.2" customHeight="1">
      <c r="A25" s="78">
        <v>10350000000005</v>
      </c>
      <c r="B25" s="79">
        <v>32010214</v>
      </c>
      <c r="C25" s="74" t="s">
        <v>951</v>
      </c>
      <c r="D25" s="16"/>
      <c r="E25" s="16"/>
      <c r="F25" s="16">
        <v>49250000</v>
      </c>
    </row>
    <row r="26" spans="1:6" ht="13.2" customHeight="1">
      <c r="A26" s="78">
        <v>10350000000006</v>
      </c>
      <c r="B26" s="79">
        <v>32010214</v>
      </c>
      <c r="C26" s="74" t="s">
        <v>952</v>
      </c>
      <c r="D26" s="16"/>
      <c r="E26" s="16"/>
      <c r="F26" s="16">
        <v>49250000</v>
      </c>
    </row>
    <row r="27" spans="1:6">
      <c r="A27" s="78">
        <v>10350000000007</v>
      </c>
      <c r="B27" s="79">
        <v>32010214</v>
      </c>
      <c r="C27" s="74" t="s">
        <v>953</v>
      </c>
      <c r="D27" s="16"/>
      <c r="E27" s="16"/>
      <c r="F27" s="16">
        <v>49250000</v>
      </c>
    </row>
    <row r="28" spans="1:6">
      <c r="A28" s="78">
        <v>10350000000008</v>
      </c>
      <c r="B28" s="79">
        <v>32010214</v>
      </c>
      <c r="C28" s="74" t="s">
        <v>950</v>
      </c>
      <c r="D28" s="16">
        <v>15000000</v>
      </c>
      <c r="E28" s="16">
        <v>925000</v>
      </c>
      <c r="F28" s="16">
        <v>2000000</v>
      </c>
    </row>
    <row r="29" spans="1:6">
      <c r="A29" s="78">
        <v>10350000000009</v>
      </c>
      <c r="B29" s="79">
        <v>32010214</v>
      </c>
      <c r="C29" s="79" t="s">
        <v>955</v>
      </c>
      <c r="D29" s="16">
        <v>15000000</v>
      </c>
      <c r="E29" s="16">
        <v>925000</v>
      </c>
      <c r="F29" s="16">
        <v>5000000</v>
      </c>
    </row>
    <row r="30" spans="1:6" hidden="1">
      <c r="A30" s="78"/>
      <c r="B30" s="79"/>
      <c r="C30" s="74"/>
      <c r="D30" s="16"/>
      <c r="E30" s="80"/>
      <c r="F30" s="16"/>
    </row>
    <row r="31" spans="1:6" hidden="1">
      <c r="A31" s="78"/>
      <c r="B31" s="79"/>
      <c r="C31" s="79"/>
      <c r="D31" s="16"/>
      <c r="E31" s="16"/>
      <c r="F31" s="16"/>
    </row>
    <row r="32" spans="1:6" s="1" customFormat="1">
      <c r="A32" s="7"/>
      <c r="B32" s="6">
        <v>320103</v>
      </c>
      <c r="C32" s="7" t="s">
        <v>612</v>
      </c>
      <c r="D32" s="15">
        <f>SUM(D33:D37)</f>
        <v>0</v>
      </c>
      <c r="E32" s="15">
        <f>SUM(E33:E37)</f>
        <v>0</v>
      </c>
      <c r="F32" s="15">
        <f>SUM(F33:F37)</f>
        <v>0</v>
      </c>
    </row>
    <row r="33" spans="1:6" hidden="1">
      <c r="A33" s="75"/>
      <c r="B33" s="9">
        <v>32010301</v>
      </c>
      <c r="C33" s="10" t="s">
        <v>613</v>
      </c>
      <c r="D33" s="16"/>
      <c r="E33" s="16"/>
      <c r="F33" s="16"/>
    </row>
    <row r="34" spans="1:6" hidden="1">
      <c r="A34" s="10"/>
      <c r="B34" s="9"/>
      <c r="C34" s="10"/>
      <c r="D34" s="16"/>
      <c r="E34" s="16"/>
      <c r="F34" s="16"/>
    </row>
    <row r="35" spans="1:6" hidden="1">
      <c r="A35" s="10"/>
      <c r="B35" s="9"/>
      <c r="C35" s="10"/>
      <c r="D35" s="16"/>
      <c r="E35" s="16"/>
      <c r="F35" s="16"/>
    </row>
    <row r="36" spans="1:6" hidden="1">
      <c r="A36" s="10"/>
      <c r="B36" s="9"/>
      <c r="C36" s="10"/>
      <c r="D36" s="16"/>
      <c r="E36" s="16"/>
      <c r="F36" s="16"/>
    </row>
    <row r="37" spans="1:6" hidden="1">
      <c r="A37" s="10"/>
      <c r="B37" s="9"/>
      <c r="C37" s="10"/>
      <c r="D37" s="16"/>
      <c r="E37" s="16"/>
      <c r="F37" s="16"/>
    </row>
    <row r="38" spans="1:6" s="1" customFormat="1">
      <c r="A38" s="7"/>
      <c r="B38" s="6">
        <v>32010400</v>
      </c>
      <c r="C38" s="7" t="s">
        <v>614</v>
      </c>
      <c r="D38" s="15">
        <f>SUM(D39:D43)</f>
        <v>0</v>
      </c>
      <c r="E38" s="15">
        <f>SUM(E39:E43)</f>
        <v>0</v>
      </c>
      <c r="F38" s="15">
        <f>SUM(F39:F43)</f>
        <v>20000000</v>
      </c>
    </row>
    <row r="39" spans="1:6" hidden="1">
      <c r="A39" s="75"/>
      <c r="B39" s="9">
        <v>32010405</v>
      </c>
      <c r="C39" s="10" t="s">
        <v>615</v>
      </c>
      <c r="D39" s="16"/>
      <c r="E39" s="16"/>
      <c r="F39" s="16"/>
    </row>
    <row r="40" spans="1:6" hidden="1">
      <c r="A40" s="75"/>
      <c r="B40" s="9">
        <v>32010406</v>
      </c>
      <c r="C40" s="10" t="s">
        <v>617</v>
      </c>
      <c r="D40" s="16"/>
      <c r="E40" s="16"/>
      <c r="F40" s="16"/>
    </row>
    <row r="41" spans="1:6" ht="30">
      <c r="A41" s="75" t="s">
        <v>960</v>
      </c>
      <c r="B41" s="9">
        <v>32010407</v>
      </c>
      <c r="C41" s="74" t="s">
        <v>954</v>
      </c>
      <c r="D41" s="16"/>
      <c r="E41" s="16"/>
      <c r="F41" s="16">
        <v>20000000</v>
      </c>
    </row>
    <row r="42" spans="1:6" hidden="1">
      <c r="A42" s="75"/>
      <c r="B42" s="9">
        <v>32010408</v>
      </c>
      <c r="C42" s="10" t="s">
        <v>620</v>
      </c>
      <c r="D42" s="16"/>
      <c r="E42" s="16"/>
      <c r="F42" s="16"/>
    </row>
    <row r="43" spans="1:6" hidden="1">
      <c r="A43" s="10"/>
      <c r="B43" s="9"/>
      <c r="C43" s="10"/>
      <c r="D43" s="16"/>
      <c r="E43" s="16"/>
      <c r="F43" s="16"/>
    </row>
    <row r="44" spans="1:6" s="1" customFormat="1">
      <c r="A44" s="7"/>
      <c r="B44" s="6">
        <v>320105</v>
      </c>
      <c r="C44" s="7" t="s">
        <v>621</v>
      </c>
      <c r="D44" s="15">
        <f>SUM(D45:D52)</f>
        <v>0</v>
      </c>
      <c r="E44" s="15">
        <f>SUM(E45:E52)</f>
        <v>0</v>
      </c>
      <c r="F44" s="15">
        <f>SUM(F45:F52)</f>
        <v>0</v>
      </c>
    </row>
    <row r="45" spans="1:6" hidden="1">
      <c r="A45" s="75"/>
      <c r="B45" s="9">
        <v>32010501</v>
      </c>
      <c r="C45" s="10" t="s">
        <v>622</v>
      </c>
      <c r="D45" s="16"/>
      <c r="E45" s="16"/>
      <c r="F45" s="16"/>
    </row>
    <row r="46" spans="1:6" hidden="1">
      <c r="A46" s="10"/>
      <c r="B46" s="9"/>
      <c r="C46" s="10"/>
      <c r="D46" s="16"/>
      <c r="E46" s="16"/>
      <c r="F46" s="16"/>
    </row>
    <row r="47" spans="1:6" hidden="1">
      <c r="A47" s="10"/>
      <c r="B47" s="9"/>
      <c r="C47" s="10"/>
      <c r="D47" s="16"/>
      <c r="E47" s="16"/>
      <c r="F47" s="16"/>
    </row>
    <row r="48" spans="1:6" hidden="1">
      <c r="A48" s="10"/>
      <c r="B48" s="9"/>
      <c r="C48" s="10"/>
      <c r="D48" s="16"/>
      <c r="E48" s="16"/>
      <c r="F48" s="16"/>
    </row>
    <row r="49" spans="1:6" hidden="1">
      <c r="A49" s="10"/>
      <c r="B49" s="9"/>
      <c r="C49" s="10"/>
      <c r="D49" s="16"/>
      <c r="E49" s="16"/>
      <c r="F49" s="16"/>
    </row>
    <row r="50" spans="1:6" hidden="1">
      <c r="A50" s="17"/>
      <c r="B50" s="18"/>
      <c r="C50" s="17"/>
      <c r="D50" s="16"/>
      <c r="E50" s="16"/>
      <c r="F50" s="16"/>
    </row>
    <row r="51" spans="1:6" hidden="1">
      <c r="A51" s="17"/>
      <c r="B51" s="18"/>
      <c r="C51" s="17"/>
      <c r="D51" s="16"/>
      <c r="E51" s="16"/>
      <c r="F51" s="16"/>
    </row>
    <row r="52" spans="1:6" hidden="1">
      <c r="A52" s="17"/>
      <c r="B52" s="18"/>
      <c r="C52" s="17"/>
      <c r="D52" s="16"/>
      <c r="E52" s="16"/>
      <c r="F52" s="16"/>
    </row>
    <row r="53" spans="1:6" s="1" customFormat="1">
      <c r="A53" s="7"/>
      <c r="B53" s="6">
        <v>320106</v>
      </c>
      <c r="C53" s="7" t="s">
        <v>623</v>
      </c>
      <c r="D53" s="15">
        <f>SUM(D54:D59)</f>
        <v>0</v>
      </c>
      <c r="E53" s="15">
        <f>SUM(E54:E59)</f>
        <v>0</v>
      </c>
      <c r="F53" s="15">
        <f>SUM(F54:F59)</f>
        <v>0</v>
      </c>
    </row>
    <row r="54" spans="1:6" hidden="1">
      <c r="A54" s="75"/>
      <c r="B54" s="9">
        <v>32010601</v>
      </c>
      <c r="C54" s="10" t="s">
        <v>625</v>
      </c>
      <c r="D54" s="16"/>
      <c r="E54" s="16"/>
      <c r="F54" s="16"/>
    </row>
    <row r="55" spans="1:6" hidden="1">
      <c r="A55" s="75"/>
      <c r="B55" s="9">
        <v>32010602</v>
      </c>
      <c r="C55" s="10" t="s">
        <v>627</v>
      </c>
      <c r="D55" s="16"/>
      <c r="E55" s="16"/>
      <c r="F55" s="16"/>
    </row>
    <row r="56" spans="1:6" hidden="1">
      <c r="A56" s="10"/>
      <c r="B56" s="9"/>
      <c r="C56" s="10"/>
      <c r="D56" s="16"/>
      <c r="E56" s="16"/>
      <c r="F56" s="16"/>
    </row>
    <row r="57" spans="1:6" hidden="1">
      <c r="A57" s="10"/>
      <c r="B57" s="9"/>
      <c r="C57" s="10"/>
      <c r="D57" s="16"/>
      <c r="E57" s="16"/>
      <c r="F57" s="16"/>
    </row>
    <row r="58" spans="1:6" hidden="1">
      <c r="A58" s="10"/>
      <c r="B58" s="9"/>
      <c r="C58" s="10"/>
      <c r="D58" s="16"/>
      <c r="E58" s="16"/>
      <c r="F58" s="16"/>
    </row>
    <row r="59" spans="1:6" hidden="1">
      <c r="A59" s="10"/>
      <c r="B59" s="9"/>
      <c r="C59" s="10"/>
      <c r="D59" s="16"/>
      <c r="E59" s="16"/>
      <c r="F59" s="16"/>
    </row>
    <row r="60" spans="1:6" s="1" customFormat="1">
      <c r="A60" s="7"/>
      <c r="B60" s="6">
        <v>320109</v>
      </c>
      <c r="C60" s="7" t="s">
        <v>628</v>
      </c>
      <c r="D60" s="15">
        <f>SUM(D61:D71)</f>
        <v>0</v>
      </c>
      <c r="E60" s="15">
        <f>SUM(E61:E71)</f>
        <v>0</v>
      </c>
      <c r="F60" s="15">
        <f>SUM(F61:F71)</f>
        <v>0</v>
      </c>
    </row>
    <row r="61" spans="1:6">
      <c r="A61" s="75"/>
      <c r="B61" s="9">
        <v>32010903</v>
      </c>
      <c r="C61" s="10" t="s">
        <v>629</v>
      </c>
      <c r="D61" s="16"/>
      <c r="E61" s="16"/>
      <c r="F61" s="16"/>
    </row>
    <row r="62" spans="1:6" hidden="1">
      <c r="A62" s="10"/>
      <c r="B62" s="9"/>
      <c r="C62" s="10"/>
      <c r="D62" s="16"/>
      <c r="E62" s="16"/>
      <c r="F62" s="16"/>
    </row>
    <row r="63" spans="1:6" hidden="1">
      <c r="A63" s="75"/>
      <c r="B63" s="9">
        <v>32010904</v>
      </c>
      <c r="C63" s="10" t="s">
        <v>630</v>
      </c>
      <c r="D63" s="16"/>
      <c r="E63" s="16"/>
      <c r="F63" s="16"/>
    </row>
    <row r="64" spans="1:6" hidden="1">
      <c r="A64" s="10"/>
      <c r="B64" s="9"/>
      <c r="C64" s="10"/>
      <c r="D64" s="16"/>
      <c r="E64" s="16"/>
      <c r="F64" s="16"/>
    </row>
    <row r="65" spans="1:6" hidden="1">
      <c r="A65" s="75"/>
      <c r="B65" s="9">
        <v>32010935</v>
      </c>
      <c r="C65" s="10" t="s">
        <v>631</v>
      </c>
      <c r="D65" s="16"/>
      <c r="E65" s="16"/>
      <c r="F65" s="16"/>
    </row>
    <row r="66" spans="1:6" hidden="1">
      <c r="A66" s="10"/>
      <c r="B66" s="9"/>
      <c r="C66" s="10"/>
      <c r="D66" s="16"/>
      <c r="E66" s="16"/>
      <c r="F66" s="16"/>
    </row>
    <row r="67" spans="1:6" hidden="1">
      <c r="A67" s="10"/>
      <c r="B67" s="9"/>
      <c r="C67" s="10"/>
      <c r="D67" s="16"/>
      <c r="E67" s="16"/>
      <c r="F67" s="16"/>
    </row>
    <row r="68" spans="1:6" hidden="1">
      <c r="A68" s="10"/>
      <c r="B68" s="9"/>
      <c r="C68" s="10"/>
      <c r="D68" s="16"/>
      <c r="E68" s="16"/>
      <c r="F68" s="16"/>
    </row>
    <row r="69" spans="1:6" hidden="1">
      <c r="A69" s="75"/>
      <c r="B69" s="9">
        <v>32010936</v>
      </c>
      <c r="C69" s="10" t="s">
        <v>632</v>
      </c>
      <c r="D69" s="16"/>
      <c r="E69" s="16"/>
      <c r="F69" s="16"/>
    </row>
    <row r="70" spans="1:6" hidden="1">
      <c r="A70" s="10"/>
      <c r="B70" s="9"/>
      <c r="C70" s="10"/>
      <c r="D70" s="16"/>
      <c r="E70" s="16"/>
      <c r="F70" s="16"/>
    </row>
    <row r="71" spans="1:6" hidden="1">
      <c r="A71" s="10"/>
      <c r="B71" s="9"/>
      <c r="C71" s="10"/>
      <c r="D71" s="16"/>
      <c r="E71" s="16"/>
      <c r="F71" s="16"/>
    </row>
    <row r="72" spans="1:6" s="1" customFormat="1">
      <c r="A72" s="7"/>
      <c r="B72" s="6">
        <v>320201</v>
      </c>
      <c r="C72" s="7" t="s">
        <v>633</v>
      </c>
      <c r="D72" s="15">
        <f>SUM(D73:D78)</f>
        <v>0</v>
      </c>
      <c r="E72" s="15">
        <f>SUM(E73:E78)</f>
        <v>0</v>
      </c>
      <c r="F72" s="15">
        <f>SUM(F73:F78)</f>
        <v>0</v>
      </c>
    </row>
    <row r="73" spans="1:6" hidden="1">
      <c r="A73" s="75"/>
      <c r="B73" s="9">
        <v>32020101</v>
      </c>
      <c r="C73" s="10" t="s">
        <v>634</v>
      </c>
      <c r="D73" s="16"/>
      <c r="E73" s="16"/>
      <c r="F73" s="16"/>
    </row>
    <row r="74" spans="1:6" hidden="1">
      <c r="A74" s="10"/>
      <c r="B74" s="9"/>
      <c r="C74" s="10"/>
      <c r="D74" s="16"/>
      <c r="E74" s="16"/>
      <c r="F74" s="16"/>
    </row>
    <row r="75" spans="1:6" hidden="1">
      <c r="A75" s="75"/>
      <c r="B75" s="9">
        <v>32020102</v>
      </c>
      <c r="C75" s="10" t="s">
        <v>650</v>
      </c>
      <c r="D75" s="16"/>
      <c r="E75" s="16"/>
      <c r="F75" s="16"/>
    </row>
    <row r="76" spans="1:6" hidden="1">
      <c r="A76" s="10"/>
      <c r="B76" s="9"/>
      <c r="C76" s="10"/>
      <c r="D76" s="16"/>
      <c r="E76" s="16"/>
      <c r="F76" s="16"/>
    </row>
    <row r="77" spans="1:6" hidden="1">
      <c r="A77" s="75"/>
      <c r="B77" s="9">
        <v>32020104</v>
      </c>
      <c r="C77" s="10" t="s">
        <v>651</v>
      </c>
      <c r="D77" s="16"/>
      <c r="E77" s="16"/>
      <c r="F77" s="16"/>
    </row>
    <row r="78" spans="1:6" hidden="1">
      <c r="A78" s="10"/>
      <c r="B78" s="9"/>
      <c r="C78" s="10"/>
      <c r="D78" s="16"/>
      <c r="E78" s="16"/>
      <c r="F78" s="16"/>
    </row>
    <row r="79" spans="1:6" s="1" customFormat="1">
      <c r="A79" s="7"/>
      <c r="B79" s="6">
        <v>320301</v>
      </c>
      <c r="C79" s="7" t="s">
        <v>652</v>
      </c>
      <c r="D79" s="15">
        <f>SUM(D80:D84)</f>
        <v>15000000</v>
      </c>
      <c r="E79" s="15">
        <f>SUM(E80:E84)</f>
        <v>0</v>
      </c>
      <c r="F79" s="15">
        <f>SUM(F80:F84)</f>
        <v>0</v>
      </c>
    </row>
    <row r="80" spans="1:6" hidden="1">
      <c r="A80" s="75"/>
      <c r="B80" s="9">
        <v>32030101</v>
      </c>
      <c r="C80" s="10" t="s">
        <v>653</v>
      </c>
      <c r="D80" s="16"/>
      <c r="E80" s="16"/>
      <c r="F80" s="16"/>
    </row>
    <row r="81" spans="1:6">
      <c r="A81" s="75"/>
      <c r="B81" s="9">
        <v>32030109</v>
      </c>
      <c r="C81" s="10" t="s">
        <v>654</v>
      </c>
      <c r="D81" s="16">
        <v>15000000</v>
      </c>
      <c r="E81" s="16"/>
      <c r="F81" s="16"/>
    </row>
    <row r="82" spans="1:6" hidden="1">
      <c r="A82" s="75"/>
      <c r="B82" s="9">
        <v>32030110</v>
      </c>
      <c r="C82" s="10" t="s">
        <v>655</v>
      </c>
      <c r="D82" s="16"/>
      <c r="E82" s="16"/>
      <c r="F82" s="16"/>
    </row>
    <row r="83" spans="1:6" hidden="1">
      <c r="A83" s="17"/>
      <c r="B83" s="18"/>
      <c r="C83" s="17"/>
      <c r="D83" s="16"/>
      <c r="E83" s="16"/>
      <c r="F83" s="16"/>
    </row>
    <row r="84" spans="1:6" hidden="1">
      <c r="A84" s="17"/>
      <c r="B84" s="18"/>
      <c r="C84" s="17"/>
      <c r="D84" s="16"/>
      <c r="E84" s="16"/>
      <c r="F84" s="16"/>
    </row>
    <row r="85" spans="1:6" s="1" customFormat="1">
      <c r="A85" s="7"/>
      <c r="B85" s="6">
        <v>32011000</v>
      </c>
      <c r="C85" s="7" t="s">
        <v>656</v>
      </c>
      <c r="D85" s="15">
        <f>SUM(D86:D87)</f>
        <v>0</v>
      </c>
      <c r="E85" s="15">
        <f>SUM(E86:E87)</f>
        <v>0</v>
      </c>
      <c r="F85" s="15">
        <f>SUM(F86:F87)</f>
        <v>0</v>
      </c>
    </row>
    <row r="86" spans="1:6" hidden="1">
      <c r="A86" s="75"/>
      <c r="B86" s="17"/>
      <c r="C86" s="17"/>
      <c r="D86" s="16"/>
      <c r="E86" s="16"/>
      <c r="F86" s="16"/>
    </row>
    <row r="87" spans="1:6" hidden="1">
      <c r="A87" s="17"/>
      <c r="B87" s="17"/>
      <c r="C87" s="17"/>
      <c r="D87" s="16"/>
      <c r="E87" s="16"/>
      <c r="F87" s="16"/>
    </row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2" spans="1:5">
      <c r="A2" s="133" t="s">
        <v>433</v>
      </c>
      <c r="B2" s="133"/>
      <c r="C2" s="133"/>
      <c r="D2" s="133"/>
      <c r="E2" s="133"/>
    </row>
    <row r="3" spans="1:5" ht="26.4" customHeight="1">
      <c r="A3" s="135" t="s">
        <v>853</v>
      </c>
      <c r="B3" s="135"/>
      <c r="C3" s="135"/>
      <c r="D3" s="135"/>
      <c r="E3" s="135"/>
    </row>
    <row r="4" spans="1:5">
      <c r="A4" s="134" t="s">
        <v>854</v>
      </c>
      <c r="B4" s="134"/>
      <c r="C4" s="134"/>
      <c r="D4" s="134"/>
      <c r="E4" s="134"/>
    </row>
    <row r="6" spans="1:5" ht="51" customHeight="1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13">
        <v>21</v>
      </c>
      <c r="B7" s="13" t="s">
        <v>436</v>
      </c>
      <c r="C7" s="8">
        <f>C8+C13+C20</f>
        <v>28228919.289999999</v>
      </c>
      <c r="D7" s="8">
        <f>D8+D13+D20</f>
        <v>24161324.760000002</v>
      </c>
      <c r="E7" s="8">
        <f>E8+E13+E20</f>
        <v>28544861.399999999</v>
      </c>
    </row>
    <row r="8" spans="1:5" s="1" customFormat="1">
      <c r="A8" s="13">
        <v>2101</v>
      </c>
      <c r="B8" s="13" t="s">
        <v>437</v>
      </c>
      <c r="C8" s="8">
        <f>C9</f>
        <v>28228919.289999999</v>
      </c>
      <c r="D8" s="8">
        <f>D9</f>
        <v>24161324.760000002</v>
      </c>
      <c r="E8" s="8">
        <f>E9</f>
        <v>28544861.399999999</v>
      </c>
    </row>
    <row r="9" spans="1:5" s="1" customFormat="1">
      <c r="A9" s="13">
        <v>210101</v>
      </c>
      <c r="B9" s="13" t="s">
        <v>438</v>
      </c>
      <c r="C9" s="8">
        <f>SUM(C10:C12)</f>
        <v>28228919.289999999</v>
      </c>
      <c r="D9" s="8">
        <f>SUM(D10:D12)</f>
        <v>24161324.760000002</v>
      </c>
      <c r="E9" s="8">
        <f>SUM(E10:E12)</f>
        <v>28544861.399999999</v>
      </c>
    </row>
    <row r="10" spans="1:5">
      <c r="A10" s="14">
        <v>21010101</v>
      </c>
      <c r="B10" s="12" t="s">
        <v>437</v>
      </c>
      <c r="C10" s="11">
        <v>28228919.289999999</v>
      </c>
      <c r="D10" s="11">
        <v>24161324.760000002</v>
      </c>
      <c r="E10" s="11">
        <v>28544861.399999999</v>
      </c>
    </row>
    <row r="11" spans="1:5" hidden="1">
      <c r="A11" s="14">
        <v>21010102</v>
      </c>
      <c r="B11" s="12" t="s">
        <v>439</v>
      </c>
      <c r="C11" s="11"/>
      <c r="D11" s="11"/>
      <c r="E11" s="11"/>
    </row>
    <row r="12" spans="1:5" hidden="1">
      <c r="A12" s="14">
        <v>21010103</v>
      </c>
      <c r="B12" s="12" t="s">
        <v>440</v>
      </c>
      <c r="C12" s="11"/>
      <c r="D12" s="11"/>
      <c r="E12" s="11"/>
    </row>
    <row r="13" spans="1:5" s="1" customFormat="1">
      <c r="A13" s="13">
        <v>2102</v>
      </c>
      <c r="B13" s="13" t="s">
        <v>441</v>
      </c>
      <c r="C13" s="8">
        <f>C14+C18</f>
        <v>0</v>
      </c>
      <c r="D13" s="8">
        <f>D14+D18</f>
        <v>0</v>
      </c>
      <c r="E13" s="8">
        <f>E14+E18</f>
        <v>0</v>
      </c>
    </row>
    <row r="14" spans="1:5" s="1" customFormat="1">
      <c r="A14" s="13">
        <v>210201</v>
      </c>
      <c r="B14" s="13" t="s">
        <v>442</v>
      </c>
      <c r="C14" s="8">
        <f>SUM(C15:C17)</f>
        <v>0</v>
      </c>
      <c r="D14" s="8">
        <f>SUM(D15:D17)</f>
        <v>0</v>
      </c>
      <c r="E14" s="8">
        <f>SUM(E15:E17)</f>
        <v>0</v>
      </c>
    </row>
    <row r="15" spans="1:5" hidden="1">
      <c r="A15" s="14">
        <v>21020104</v>
      </c>
      <c r="B15" s="12" t="s">
        <v>443</v>
      </c>
      <c r="C15" s="11"/>
      <c r="D15" s="11"/>
      <c r="E15" s="11"/>
    </row>
    <row r="16" spans="1:5" hidden="1">
      <c r="A16" s="14">
        <v>21020108</v>
      </c>
      <c r="B16" s="12" t="s">
        <v>444</v>
      </c>
      <c r="C16" s="11"/>
      <c r="D16" s="11"/>
      <c r="E16" s="11"/>
    </row>
    <row r="17" spans="1:5" hidden="1">
      <c r="A17" s="14">
        <v>21020109</v>
      </c>
      <c r="B17" s="12" t="s">
        <v>445</v>
      </c>
      <c r="C17" s="11"/>
      <c r="D17" s="11"/>
      <c r="E17" s="11"/>
    </row>
    <row r="18" spans="1:5" s="1" customFormat="1">
      <c r="A18" s="13">
        <v>210202</v>
      </c>
      <c r="B18" s="13" t="s">
        <v>446</v>
      </c>
      <c r="C18" s="8">
        <f>SUM(C19)</f>
        <v>0</v>
      </c>
      <c r="D18" s="8">
        <f>SUM(D19)</f>
        <v>0</v>
      </c>
      <c r="E18" s="8">
        <f>SUM(E19)</f>
        <v>0</v>
      </c>
    </row>
    <row r="19" spans="1:5" hidden="1">
      <c r="A19" s="14">
        <v>21020207</v>
      </c>
      <c r="B19" s="12" t="s">
        <v>447</v>
      </c>
      <c r="C19" s="11"/>
      <c r="D19" s="11"/>
      <c r="E19" s="11"/>
    </row>
    <row r="20" spans="1:5" s="1" customFormat="1">
      <c r="A20" s="13">
        <v>210301</v>
      </c>
      <c r="B20" s="13" t="s">
        <v>448</v>
      </c>
      <c r="C20" s="8">
        <f>SUM(C21:C23)</f>
        <v>0</v>
      </c>
      <c r="D20" s="8">
        <f>SUM(D21:D23)</f>
        <v>0</v>
      </c>
      <c r="E20" s="8">
        <f>SUM(E21:E23)</f>
        <v>0</v>
      </c>
    </row>
    <row r="21" spans="1:5" hidden="1">
      <c r="A21" s="14">
        <v>21030101</v>
      </c>
      <c r="B21" s="12" t="s">
        <v>449</v>
      </c>
      <c r="C21" s="11"/>
      <c r="D21" s="11"/>
      <c r="E21" s="11"/>
    </row>
    <row r="22" spans="1:5" hidden="1">
      <c r="A22" s="14">
        <v>21030102</v>
      </c>
      <c r="B22" s="12" t="s">
        <v>450</v>
      </c>
      <c r="C22" s="11"/>
      <c r="D22" s="11"/>
      <c r="E22" s="11"/>
    </row>
    <row r="23" spans="1:5" hidden="1">
      <c r="A23" s="14">
        <v>21030104</v>
      </c>
      <c r="B23" s="12" t="s">
        <v>451</v>
      </c>
      <c r="C23" s="11"/>
      <c r="D23" s="11"/>
      <c r="E23" s="11"/>
    </row>
    <row r="24" spans="1:5" hidden="1">
      <c r="A24" s="14"/>
      <c r="B24" s="12"/>
      <c r="C24" s="11"/>
      <c r="D24" s="11"/>
      <c r="E24" s="11"/>
    </row>
    <row r="25" spans="1:5" hidden="1">
      <c r="A25" s="14"/>
      <c r="B25" s="12"/>
      <c r="C25" s="11"/>
      <c r="D25" s="11"/>
      <c r="E25" s="11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view="pageBreakPreview" topLeftCell="A4" zoomScale="90" zoomScaleNormal="140" zoomScaleSheetLayoutView="90" workbookViewId="0">
      <selection activeCell="A4" sqref="A4:E4"/>
    </sheetView>
  </sheetViews>
  <sheetFormatPr defaultColWidth="8.88671875" defaultRowHeight="15"/>
  <cols>
    <col min="1" max="1" width="15" style="2" customWidth="1"/>
    <col min="2" max="2" width="52" style="2" customWidth="1"/>
    <col min="3" max="5" width="25" style="2" customWidth="1"/>
    <col min="6" max="16384" width="8.88671875" style="2"/>
  </cols>
  <sheetData>
    <row r="3" spans="1:5">
      <c r="A3" s="133" t="s">
        <v>452</v>
      </c>
      <c r="B3" s="133"/>
      <c r="C3" s="133"/>
      <c r="D3" s="133"/>
      <c r="E3" s="133"/>
    </row>
    <row r="4" spans="1:5" ht="28.8" customHeight="1">
      <c r="A4" s="135" t="s">
        <v>855</v>
      </c>
      <c r="B4" s="135"/>
      <c r="C4" s="135"/>
      <c r="D4" s="135"/>
      <c r="E4" s="135"/>
    </row>
    <row r="5" spans="1:5">
      <c r="A5" s="134" t="s">
        <v>854</v>
      </c>
      <c r="B5" s="134"/>
      <c r="C5" s="134"/>
      <c r="D5" s="134"/>
      <c r="E5" s="134"/>
    </row>
    <row r="6" spans="1:5" ht="45">
      <c r="A6" s="4" t="s">
        <v>63</v>
      </c>
      <c r="B6" s="4" t="s">
        <v>32</v>
      </c>
      <c r="C6" s="5" t="s">
        <v>3</v>
      </c>
      <c r="D6" s="5" t="s">
        <v>4</v>
      </c>
      <c r="E6" s="5" t="s">
        <v>5</v>
      </c>
    </row>
    <row r="7" spans="1:5" s="1" customFormat="1">
      <c r="A7" s="6">
        <v>2</v>
      </c>
      <c r="B7" s="7" t="s">
        <v>454</v>
      </c>
      <c r="C7" s="8">
        <f>C8+C84+C88+C93</f>
        <v>4040000</v>
      </c>
      <c r="D7" s="8">
        <f>D8+D84+D88+D93</f>
        <v>2778058</v>
      </c>
      <c r="E7" s="8">
        <f>E8+E84+E88+E93</f>
        <v>3510365.7800000003</v>
      </c>
    </row>
    <row r="8" spans="1:5" s="1" customFormat="1">
      <c r="A8" s="6">
        <v>2202</v>
      </c>
      <c r="B8" s="7" t="s">
        <v>455</v>
      </c>
      <c r="C8" s="8">
        <f>C9+C14+C22+C36+C45+C48+C54+C63+C67+C70</f>
        <v>4040000</v>
      </c>
      <c r="D8" s="8">
        <f>D9+D14+D22+D36+D45+D48+D54+D63+D67+D70</f>
        <v>2778058</v>
      </c>
      <c r="E8" s="8">
        <f>E9+E14+E22+E36+E45+E48+E54+E63+E67+E70</f>
        <v>3510365.7800000003</v>
      </c>
    </row>
    <row r="9" spans="1:5" s="1" customFormat="1">
      <c r="A9" s="6">
        <v>220201</v>
      </c>
      <c r="B9" s="7" t="s">
        <v>456</v>
      </c>
      <c r="C9" s="8">
        <f>SUM(C10:C13)</f>
        <v>1500000</v>
      </c>
      <c r="D9" s="8">
        <f>SUM(D10:D13)</f>
        <v>500000</v>
      </c>
      <c r="E9" s="8">
        <f>SUM(E10:E13)</f>
        <v>460365.78</v>
      </c>
    </row>
    <row r="10" spans="1:5" hidden="1">
      <c r="A10" s="9">
        <v>22020101</v>
      </c>
      <c r="B10" s="10" t="s">
        <v>457</v>
      </c>
      <c r="C10" s="11"/>
      <c r="D10" s="11"/>
      <c r="E10" s="11"/>
    </row>
    <row r="11" spans="1:5">
      <c r="A11" s="9">
        <v>22020102</v>
      </c>
      <c r="B11" s="10" t="s">
        <v>458</v>
      </c>
      <c r="C11" s="11">
        <v>1500000</v>
      </c>
      <c r="D11" s="11">
        <v>500000</v>
      </c>
      <c r="E11" s="11">
        <v>460365.78</v>
      </c>
    </row>
    <row r="12" spans="1:5" hidden="1">
      <c r="A12" s="9">
        <v>22020103</v>
      </c>
      <c r="B12" s="10" t="s">
        <v>459</v>
      </c>
      <c r="C12" s="11"/>
      <c r="D12" s="11"/>
      <c r="E12" s="11"/>
    </row>
    <row r="13" spans="1:5" hidden="1">
      <c r="A13" s="9">
        <v>22020104</v>
      </c>
      <c r="B13" s="10" t="s">
        <v>460</v>
      </c>
      <c r="C13" s="11"/>
      <c r="D13" s="11"/>
      <c r="E13" s="11"/>
    </row>
    <row r="14" spans="1:5" s="1" customFormat="1">
      <c r="A14" s="6">
        <v>220202</v>
      </c>
      <c r="B14" s="7" t="s">
        <v>461</v>
      </c>
      <c r="C14" s="8">
        <f>SUM(C15:C21)</f>
        <v>0</v>
      </c>
      <c r="D14" s="8">
        <f>SUM(D15:D21)</f>
        <v>0</v>
      </c>
      <c r="E14" s="8">
        <f>SUM(E15:E21)</f>
        <v>0</v>
      </c>
    </row>
    <row r="15" spans="1:5" hidden="1">
      <c r="A15" s="9">
        <v>22020201</v>
      </c>
      <c r="B15" s="10" t="s">
        <v>462</v>
      </c>
      <c r="C15" s="11"/>
      <c r="D15" s="11"/>
      <c r="E15" s="11"/>
    </row>
    <row r="16" spans="1:5" hidden="1">
      <c r="A16" s="9">
        <v>22020202</v>
      </c>
      <c r="B16" s="10" t="s">
        <v>463</v>
      </c>
      <c r="C16" s="11"/>
      <c r="D16" s="11"/>
      <c r="E16" s="11"/>
    </row>
    <row r="17" spans="1:5" hidden="1">
      <c r="A17" s="9">
        <v>22020203</v>
      </c>
      <c r="B17" s="10" t="s">
        <v>464</v>
      </c>
      <c r="C17" s="11"/>
      <c r="D17" s="11"/>
      <c r="E17" s="11"/>
    </row>
    <row r="18" spans="1:5" hidden="1">
      <c r="A18" s="9">
        <v>22020204</v>
      </c>
      <c r="B18" s="10" t="s">
        <v>465</v>
      </c>
      <c r="C18" s="11"/>
      <c r="D18" s="11"/>
      <c r="E18" s="11"/>
    </row>
    <row r="19" spans="1:5" hidden="1">
      <c r="A19" s="9">
        <v>22020205</v>
      </c>
      <c r="B19" s="10" t="s">
        <v>466</v>
      </c>
      <c r="C19" s="11"/>
      <c r="D19" s="11"/>
      <c r="E19" s="11"/>
    </row>
    <row r="20" spans="1:5" hidden="1">
      <c r="A20" s="9">
        <v>22020206</v>
      </c>
      <c r="B20" s="10" t="s">
        <v>467</v>
      </c>
      <c r="C20" s="11"/>
      <c r="D20" s="11"/>
      <c r="E20" s="11"/>
    </row>
    <row r="21" spans="1:5" hidden="1">
      <c r="A21" s="9">
        <v>22020210</v>
      </c>
      <c r="B21" s="10" t="s">
        <v>468</v>
      </c>
      <c r="C21" s="11"/>
      <c r="D21" s="11"/>
      <c r="E21" s="11"/>
    </row>
    <row r="22" spans="1:5" s="1" customFormat="1">
      <c r="A22" s="6">
        <v>220203</v>
      </c>
      <c r="B22" s="7" t="s">
        <v>469</v>
      </c>
      <c r="C22" s="8">
        <f>SUM(C23:C35)</f>
        <v>0</v>
      </c>
      <c r="D22" s="8">
        <f>SUM(D23:D35)</f>
        <v>0</v>
      </c>
      <c r="E22" s="8">
        <f>SUM(E23:E35)</f>
        <v>0</v>
      </c>
    </row>
    <row r="23" spans="1:5" hidden="1">
      <c r="A23" s="9">
        <v>22020301</v>
      </c>
      <c r="B23" s="10" t="s">
        <v>470</v>
      </c>
      <c r="C23" s="11"/>
      <c r="D23" s="11"/>
      <c r="E23" s="11"/>
    </row>
    <row r="24" spans="1:5" hidden="1">
      <c r="A24" s="9">
        <v>22020302</v>
      </c>
      <c r="B24" s="10" t="s">
        <v>471</v>
      </c>
      <c r="C24" s="11"/>
      <c r="D24" s="11"/>
      <c r="E24" s="11"/>
    </row>
    <row r="25" spans="1:5" hidden="1">
      <c r="A25" s="9">
        <v>22020303</v>
      </c>
      <c r="B25" s="10" t="s">
        <v>472</v>
      </c>
      <c r="C25" s="11"/>
      <c r="D25" s="11"/>
      <c r="E25" s="11"/>
    </row>
    <row r="26" spans="1:5" hidden="1">
      <c r="A26" s="9">
        <v>22020304</v>
      </c>
      <c r="B26" s="10" t="s">
        <v>473</v>
      </c>
      <c r="C26" s="11"/>
      <c r="D26" s="11"/>
      <c r="E26" s="11"/>
    </row>
    <row r="27" spans="1:5" hidden="1">
      <c r="A27" s="9">
        <v>22020305</v>
      </c>
      <c r="B27" s="10" t="s">
        <v>474</v>
      </c>
      <c r="C27" s="11"/>
      <c r="D27" s="11"/>
      <c r="E27" s="11"/>
    </row>
    <row r="28" spans="1:5" hidden="1">
      <c r="A28" s="9">
        <v>22020306</v>
      </c>
      <c r="B28" s="10" t="s">
        <v>475</v>
      </c>
      <c r="C28" s="11"/>
      <c r="D28" s="11"/>
      <c r="E28" s="11"/>
    </row>
    <row r="29" spans="1:5" hidden="1">
      <c r="A29" s="9">
        <v>22020307</v>
      </c>
      <c r="B29" s="10" t="s">
        <v>476</v>
      </c>
      <c r="C29" s="11"/>
      <c r="D29" s="11"/>
      <c r="E29" s="11"/>
    </row>
    <row r="30" spans="1:5" hidden="1">
      <c r="A30" s="9">
        <v>22020308</v>
      </c>
      <c r="B30" s="10" t="s">
        <v>477</v>
      </c>
      <c r="C30" s="11"/>
      <c r="D30" s="11"/>
      <c r="E30" s="11"/>
    </row>
    <row r="31" spans="1:5" hidden="1">
      <c r="A31" s="9">
        <v>22020309</v>
      </c>
      <c r="B31" s="10" t="s">
        <v>478</v>
      </c>
      <c r="C31" s="11"/>
      <c r="D31" s="11"/>
      <c r="E31" s="11"/>
    </row>
    <row r="32" spans="1:5" hidden="1">
      <c r="A32" s="9">
        <v>22020310</v>
      </c>
      <c r="B32" s="10" t="s">
        <v>479</v>
      </c>
      <c r="C32" s="11"/>
      <c r="D32" s="11"/>
      <c r="E32" s="11"/>
    </row>
    <row r="33" spans="1:5" hidden="1">
      <c r="A33" s="9">
        <v>22020311</v>
      </c>
      <c r="B33" s="10" t="s">
        <v>480</v>
      </c>
      <c r="C33" s="11"/>
      <c r="D33" s="11"/>
      <c r="E33" s="11"/>
    </row>
    <row r="34" spans="1:5" hidden="1">
      <c r="A34" s="9">
        <v>22020312</v>
      </c>
      <c r="B34" s="10" t="s">
        <v>481</v>
      </c>
      <c r="C34" s="11"/>
      <c r="D34" s="11"/>
      <c r="E34" s="11"/>
    </row>
    <row r="35" spans="1:5" hidden="1">
      <c r="A35" s="9">
        <v>22020313</v>
      </c>
      <c r="B35" s="10" t="s">
        <v>482</v>
      </c>
      <c r="C35" s="11"/>
      <c r="D35" s="11"/>
      <c r="E35" s="11"/>
    </row>
    <row r="36" spans="1:5" s="1" customFormat="1">
      <c r="A36" s="6">
        <v>220204</v>
      </c>
      <c r="B36" s="7" t="s">
        <v>483</v>
      </c>
      <c r="C36" s="8">
        <f>SUM(C37:C44)</f>
        <v>2440000</v>
      </c>
      <c r="D36" s="8">
        <f>SUM(D37:D44)</f>
        <v>2000000</v>
      </c>
      <c r="E36" s="8">
        <f>SUM(E37:E44)</f>
        <v>2550000</v>
      </c>
    </row>
    <row r="37" spans="1:5">
      <c r="A37" s="9">
        <v>22020401</v>
      </c>
      <c r="B37" s="10" t="s">
        <v>484</v>
      </c>
      <c r="C37" s="11">
        <v>2440000</v>
      </c>
      <c r="D37" s="11">
        <v>2000000</v>
      </c>
      <c r="E37" s="11">
        <v>2550000</v>
      </c>
    </row>
    <row r="38" spans="1:5" hidden="1">
      <c r="A38" s="9">
        <v>22020402</v>
      </c>
      <c r="B38" s="10" t="s">
        <v>485</v>
      </c>
      <c r="C38" s="11"/>
      <c r="D38" s="11"/>
      <c r="E38" s="11"/>
    </row>
    <row r="39" spans="1:5" hidden="1">
      <c r="A39" s="9">
        <v>22020403</v>
      </c>
      <c r="B39" s="10" t="s">
        <v>486</v>
      </c>
      <c r="C39" s="11"/>
      <c r="D39" s="11"/>
      <c r="E39" s="11"/>
    </row>
    <row r="40" spans="1:5" hidden="1">
      <c r="A40" s="9">
        <v>22020404</v>
      </c>
      <c r="B40" s="10" t="s">
        <v>487</v>
      </c>
      <c r="C40" s="11"/>
      <c r="D40" s="11"/>
      <c r="E40" s="11"/>
    </row>
    <row r="41" spans="1:5" hidden="1">
      <c r="A41" s="9">
        <v>22020405</v>
      </c>
      <c r="B41" s="10" t="s">
        <v>488</v>
      </c>
      <c r="C41" s="11"/>
      <c r="D41" s="11"/>
      <c r="E41" s="11"/>
    </row>
    <row r="42" spans="1:5" hidden="1">
      <c r="A42" s="9">
        <v>22020406</v>
      </c>
      <c r="B42" s="10" t="s">
        <v>489</v>
      </c>
      <c r="C42" s="11"/>
      <c r="D42" s="11"/>
      <c r="E42" s="11"/>
    </row>
    <row r="43" spans="1:5" hidden="1">
      <c r="A43" s="9">
        <v>22020410</v>
      </c>
      <c r="B43" s="10" t="s">
        <v>490</v>
      </c>
      <c r="C43" s="11"/>
      <c r="D43" s="11"/>
      <c r="E43" s="11"/>
    </row>
    <row r="44" spans="1:5" hidden="1">
      <c r="A44" s="9">
        <v>22020411</v>
      </c>
      <c r="B44" s="10" t="s">
        <v>491</v>
      </c>
      <c r="C44" s="11"/>
      <c r="D44" s="11"/>
      <c r="E44" s="11"/>
    </row>
    <row r="45" spans="1:5" s="1" customFormat="1">
      <c r="A45" s="6">
        <v>220205</v>
      </c>
      <c r="B45" s="7" t="s">
        <v>492</v>
      </c>
      <c r="C45" s="8">
        <f>SUM(C46:C47)</f>
        <v>0</v>
      </c>
      <c r="D45" s="8">
        <f>SUM(D46:D47)</f>
        <v>0</v>
      </c>
      <c r="E45" s="8">
        <f>SUM(E46:E47)</f>
        <v>0</v>
      </c>
    </row>
    <row r="46" spans="1:5" hidden="1">
      <c r="A46" s="9">
        <v>22020501</v>
      </c>
      <c r="B46" s="10" t="s">
        <v>493</v>
      </c>
      <c r="C46" s="11"/>
      <c r="D46" s="11"/>
      <c r="E46" s="11"/>
    </row>
    <row r="47" spans="1:5" hidden="1">
      <c r="A47" s="9">
        <v>22020502</v>
      </c>
      <c r="B47" s="10" t="s">
        <v>494</v>
      </c>
      <c r="C47" s="11"/>
      <c r="D47" s="11"/>
      <c r="E47" s="11"/>
    </row>
    <row r="48" spans="1:5" s="1" customFormat="1">
      <c r="A48" s="6">
        <v>220206</v>
      </c>
      <c r="B48" s="7" t="s">
        <v>495</v>
      </c>
      <c r="C48" s="8">
        <f>SUM(C49:C53)</f>
        <v>0</v>
      </c>
      <c r="D48" s="8">
        <f>SUM(D49:D53)</f>
        <v>0</v>
      </c>
      <c r="E48" s="8">
        <f>SUM(E49:E53)</f>
        <v>0</v>
      </c>
    </row>
    <row r="49" spans="1:5" hidden="1">
      <c r="A49" s="9">
        <v>22020601</v>
      </c>
      <c r="B49" s="10" t="s">
        <v>496</v>
      </c>
      <c r="C49" s="11"/>
      <c r="D49" s="11"/>
      <c r="E49" s="11"/>
    </row>
    <row r="50" spans="1:5" hidden="1">
      <c r="A50" s="9">
        <v>22020602</v>
      </c>
      <c r="B50" s="10" t="s">
        <v>497</v>
      </c>
      <c r="C50" s="11"/>
      <c r="D50" s="11"/>
      <c r="E50" s="11"/>
    </row>
    <row r="51" spans="1:5" hidden="1">
      <c r="A51" s="9">
        <v>22020603</v>
      </c>
      <c r="B51" s="10" t="s">
        <v>498</v>
      </c>
      <c r="C51" s="11"/>
      <c r="D51" s="11"/>
      <c r="E51" s="11"/>
    </row>
    <row r="52" spans="1:5" hidden="1">
      <c r="A52" s="9">
        <v>22020604</v>
      </c>
      <c r="B52" s="10" t="s">
        <v>499</v>
      </c>
      <c r="C52" s="11"/>
      <c r="D52" s="11"/>
      <c r="E52" s="11"/>
    </row>
    <row r="53" spans="1:5" hidden="1">
      <c r="A53" s="9">
        <v>22020605</v>
      </c>
      <c r="B53" s="10" t="s">
        <v>500</v>
      </c>
      <c r="C53" s="11"/>
      <c r="D53" s="11"/>
      <c r="E53" s="11"/>
    </row>
    <row r="54" spans="1:5" s="1" customFormat="1">
      <c r="A54" s="6">
        <v>220207</v>
      </c>
      <c r="B54" s="7" t="s">
        <v>501</v>
      </c>
      <c r="C54" s="8">
        <f>SUM(C55:C62)</f>
        <v>0</v>
      </c>
      <c r="D54" s="8">
        <f>SUM(D55:D62)</f>
        <v>0</v>
      </c>
      <c r="E54" s="8">
        <f>SUM(E55:E62)</f>
        <v>0</v>
      </c>
    </row>
    <row r="55" spans="1:5" hidden="1">
      <c r="A55" s="9">
        <v>22020701</v>
      </c>
      <c r="B55" s="10" t="s">
        <v>502</v>
      </c>
      <c r="C55" s="11"/>
      <c r="D55" s="11"/>
      <c r="E55" s="11"/>
    </row>
    <row r="56" spans="1:5" hidden="1">
      <c r="A56" s="9">
        <v>22020702</v>
      </c>
      <c r="B56" s="10" t="s">
        <v>503</v>
      </c>
      <c r="C56" s="11"/>
      <c r="D56" s="11"/>
      <c r="E56" s="11"/>
    </row>
    <row r="57" spans="1:5" hidden="1">
      <c r="A57" s="9">
        <v>22020703</v>
      </c>
      <c r="B57" s="10" t="s">
        <v>504</v>
      </c>
      <c r="C57" s="11"/>
      <c r="D57" s="11"/>
      <c r="E57" s="11"/>
    </row>
    <row r="58" spans="1:5" hidden="1">
      <c r="A58" s="9">
        <v>22020707</v>
      </c>
      <c r="B58" s="10" t="s">
        <v>505</v>
      </c>
      <c r="C58" s="11"/>
      <c r="D58" s="11"/>
      <c r="E58" s="11"/>
    </row>
    <row r="59" spans="1:5" hidden="1">
      <c r="A59" s="9">
        <v>22020708</v>
      </c>
      <c r="B59" s="10" t="s">
        <v>506</v>
      </c>
      <c r="C59" s="11"/>
      <c r="D59" s="11"/>
      <c r="E59" s="11"/>
    </row>
    <row r="60" spans="1:5" hidden="1">
      <c r="A60" s="9">
        <v>22020709</v>
      </c>
      <c r="B60" s="10" t="s">
        <v>507</v>
      </c>
      <c r="C60" s="11"/>
      <c r="D60" s="11"/>
      <c r="E60" s="11"/>
    </row>
    <row r="61" spans="1:5" hidden="1">
      <c r="A61" s="9">
        <v>22020711</v>
      </c>
      <c r="B61" s="10" t="s">
        <v>508</v>
      </c>
      <c r="C61" s="11"/>
      <c r="D61" s="11"/>
      <c r="E61" s="11"/>
    </row>
    <row r="62" spans="1:5" hidden="1">
      <c r="A62" s="9">
        <v>22020712</v>
      </c>
      <c r="B62" s="10" t="s">
        <v>509</v>
      </c>
      <c r="C62" s="11"/>
      <c r="D62" s="11"/>
      <c r="E62" s="11"/>
    </row>
    <row r="63" spans="1:5" s="1" customFormat="1">
      <c r="A63" s="6">
        <v>220208</v>
      </c>
      <c r="B63" s="7" t="s">
        <v>510</v>
      </c>
      <c r="C63" s="8">
        <f>SUM(C64:C66)</f>
        <v>0</v>
      </c>
      <c r="D63" s="8">
        <f>SUM(D64:D66)</f>
        <v>0</v>
      </c>
      <c r="E63" s="8">
        <f>SUM(E64:E66)</f>
        <v>0</v>
      </c>
    </row>
    <row r="64" spans="1:5" hidden="1">
      <c r="A64" s="9">
        <v>22020801</v>
      </c>
      <c r="B64" s="10" t="s">
        <v>511</v>
      </c>
      <c r="C64" s="11"/>
      <c r="D64" s="11"/>
      <c r="E64" s="11"/>
    </row>
    <row r="65" spans="1:5" hidden="1">
      <c r="A65" s="9">
        <v>22020802</v>
      </c>
      <c r="B65" s="10" t="s">
        <v>512</v>
      </c>
      <c r="C65" s="11"/>
      <c r="D65" s="11"/>
      <c r="E65" s="11"/>
    </row>
    <row r="66" spans="1:5" hidden="1">
      <c r="A66" s="9">
        <v>22020803</v>
      </c>
      <c r="B66" s="10" t="s">
        <v>513</v>
      </c>
      <c r="C66" s="11"/>
      <c r="D66" s="11"/>
      <c r="E66" s="11"/>
    </row>
    <row r="67" spans="1:5" s="1" customFormat="1">
      <c r="A67" s="6">
        <v>220209</v>
      </c>
      <c r="B67" s="7" t="s">
        <v>514</v>
      </c>
      <c r="C67" s="8">
        <f>SUM(C68:C69)</f>
        <v>0</v>
      </c>
      <c r="D67" s="8">
        <f>SUM(D68:D69)</f>
        <v>0</v>
      </c>
      <c r="E67" s="8">
        <f>SUM(E68:E69)</f>
        <v>0</v>
      </c>
    </row>
    <row r="68" spans="1:5" hidden="1">
      <c r="A68" s="9">
        <v>22020901</v>
      </c>
      <c r="B68" s="10" t="s">
        <v>515</v>
      </c>
      <c r="C68" s="11"/>
      <c r="D68" s="11"/>
      <c r="E68" s="11"/>
    </row>
    <row r="69" spans="1:5" hidden="1">
      <c r="A69" s="9">
        <v>22020902</v>
      </c>
      <c r="B69" s="10" t="s">
        <v>516</v>
      </c>
      <c r="C69" s="11"/>
      <c r="D69" s="11"/>
      <c r="E69" s="11"/>
    </row>
    <row r="70" spans="1:5" s="1" customFormat="1">
      <c r="A70" s="6">
        <v>220210</v>
      </c>
      <c r="B70" s="7" t="s">
        <v>517</v>
      </c>
      <c r="C70" s="8">
        <f>SUM(C71:C83)</f>
        <v>100000</v>
      </c>
      <c r="D70" s="8">
        <f>SUM(D71:D83)</f>
        <v>278058</v>
      </c>
      <c r="E70" s="8">
        <f>SUM(E71:E83)</f>
        <v>500000</v>
      </c>
    </row>
    <row r="71" spans="1:5">
      <c r="A71" s="9">
        <v>22021001</v>
      </c>
      <c r="B71" s="10" t="s">
        <v>518</v>
      </c>
      <c r="C71" s="11">
        <v>100000</v>
      </c>
      <c r="D71" s="11">
        <v>278058</v>
      </c>
      <c r="E71" s="11">
        <v>500000</v>
      </c>
    </row>
    <row r="72" spans="1:5" hidden="1">
      <c r="A72" s="9">
        <v>22021002</v>
      </c>
      <c r="B72" s="10" t="s">
        <v>519</v>
      </c>
      <c r="C72" s="11"/>
      <c r="D72" s="11"/>
      <c r="E72" s="11"/>
    </row>
    <row r="73" spans="1:5" hidden="1">
      <c r="A73" s="9">
        <v>22021003</v>
      </c>
      <c r="B73" s="10" t="s">
        <v>520</v>
      </c>
      <c r="C73" s="11"/>
      <c r="D73" s="11"/>
      <c r="E73" s="11"/>
    </row>
    <row r="74" spans="1:5" hidden="1">
      <c r="A74" s="9">
        <v>22021004</v>
      </c>
      <c r="B74" s="10" t="s">
        <v>521</v>
      </c>
      <c r="C74" s="11"/>
      <c r="D74" s="11"/>
      <c r="E74" s="11"/>
    </row>
    <row r="75" spans="1:5" hidden="1">
      <c r="A75" s="9">
        <v>22021006</v>
      </c>
      <c r="B75" s="10" t="s">
        <v>522</v>
      </c>
      <c r="C75" s="11"/>
      <c r="D75" s="11"/>
      <c r="E75" s="11"/>
    </row>
    <row r="76" spans="1:5" hidden="1">
      <c r="A76" s="9">
        <v>22021007</v>
      </c>
      <c r="B76" s="10" t="s">
        <v>523</v>
      </c>
      <c r="C76" s="11"/>
      <c r="D76" s="11"/>
      <c r="E76" s="11"/>
    </row>
    <row r="77" spans="1:5" hidden="1">
      <c r="A77" s="9">
        <v>22021008</v>
      </c>
      <c r="B77" s="10" t="s">
        <v>524</v>
      </c>
      <c r="C77" s="11"/>
      <c r="D77" s="11"/>
      <c r="E77" s="11"/>
    </row>
    <row r="78" spans="1:5" hidden="1">
      <c r="A78" s="9">
        <v>22021009</v>
      </c>
      <c r="B78" s="10" t="s">
        <v>525</v>
      </c>
      <c r="C78" s="11"/>
      <c r="D78" s="11"/>
      <c r="E78" s="11"/>
    </row>
    <row r="79" spans="1:5" hidden="1">
      <c r="A79" s="9">
        <v>22021010</v>
      </c>
      <c r="B79" s="10" t="s">
        <v>526</v>
      </c>
      <c r="C79" s="11"/>
      <c r="D79" s="11"/>
      <c r="E79" s="11"/>
    </row>
    <row r="80" spans="1:5" hidden="1">
      <c r="A80" s="9">
        <v>22021014</v>
      </c>
      <c r="B80" s="10" t="s">
        <v>527</v>
      </c>
      <c r="C80" s="11"/>
      <c r="D80" s="11"/>
      <c r="E80" s="11"/>
    </row>
    <row r="81" spans="1:5" hidden="1">
      <c r="A81" s="9">
        <v>22021020</v>
      </c>
      <c r="B81" s="10" t="s">
        <v>528</v>
      </c>
      <c r="C81" s="11"/>
      <c r="D81" s="11"/>
      <c r="E81" s="11"/>
    </row>
    <row r="82" spans="1:5" hidden="1">
      <c r="A82" s="9">
        <v>22021050</v>
      </c>
      <c r="B82" s="10" t="s">
        <v>529</v>
      </c>
      <c r="C82" s="11"/>
      <c r="D82" s="11"/>
      <c r="E82" s="11"/>
    </row>
    <row r="83" spans="1:5" hidden="1">
      <c r="A83" s="9">
        <v>22021052</v>
      </c>
      <c r="B83" s="10" t="s">
        <v>530</v>
      </c>
      <c r="C83" s="11"/>
      <c r="D83" s="11"/>
      <c r="E83" s="11"/>
    </row>
    <row r="84" spans="1:5" s="1" customFormat="1">
      <c r="A84" s="6">
        <v>2204</v>
      </c>
      <c r="B84" s="7" t="s">
        <v>531</v>
      </c>
      <c r="C84" s="8">
        <f>C85</f>
        <v>0</v>
      </c>
      <c r="D84" s="8">
        <f>D85</f>
        <v>0</v>
      </c>
      <c r="E84" s="8">
        <f>E85</f>
        <v>0</v>
      </c>
    </row>
    <row r="85" spans="1:5" s="1" customFormat="1">
      <c r="A85" s="6">
        <v>220401</v>
      </c>
      <c r="B85" s="7" t="s">
        <v>532</v>
      </c>
      <c r="C85" s="8">
        <f>SUM(C86:C87)</f>
        <v>0</v>
      </c>
      <c r="D85" s="8">
        <f>SUM(D86:D87)</f>
        <v>0</v>
      </c>
      <c r="E85" s="8">
        <f>SUM(E86:E87)</f>
        <v>0</v>
      </c>
    </row>
    <row r="86" spans="1:5" hidden="1">
      <c r="A86" s="9">
        <v>22040105</v>
      </c>
      <c r="B86" s="10" t="s">
        <v>533</v>
      </c>
      <c r="C86" s="11"/>
      <c r="D86" s="11"/>
      <c r="E86" s="11"/>
    </row>
    <row r="87" spans="1:5" hidden="1">
      <c r="A87" s="9">
        <v>22040109</v>
      </c>
      <c r="B87" s="10" t="s">
        <v>534</v>
      </c>
      <c r="C87" s="11"/>
      <c r="D87" s="11"/>
      <c r="E87" s="11"/>
    </row>
    <row r="88" spans="1:5" s="1" customFormat="1">
      <c r="A88" s="6">
        <v>2205</v>
      </c>
      <c r="B88" s="7" t="s">
        <v>535</v>
      </c>
      <c r="C88" s="8">
        <f>C89</f>
        <v>0</v>
      </c>
      <c r="D88" s="8">
        <f>D89</f>
        <v>0</v>
      </c>
      <c r="E88" s="8">
        <f>E89</f>
        <v>0</v>
      </c>
    </row>
    <row r="89" spans="1:5" s="1" customFormat="1">
      <c r="A89" s="6">
        <v>220501</v>
      </c>
      <c r="B89" s="7" t="s">
        <v>536</v>
      </c>
      <c r="C89" s="8">
        <f>SUM(C90:C92)</f>
        <v>0</v>
      </c>
      <c r="D89" s="8">
        <f>SUM(D90:D92)</f>
        <v>0</v>
      </c>
      <c r="E89" s="8">
        <f>SUM(E90:E92)</f>
        <v>0</v>
      </c>
    </row>
    <row r="90" spans="1:5" hidden="1">
      <c r="A90" s="9">
        <v>22050105</v>
      </c>
      <c r="B90" s="10" t="s">
        <v>537</v>
      </c>
      <c r="C90" s="11"/>
      <c r="D90" s="11"/>
      <c r="E90" s="11"/>
    </row>
    <row r="91" spans="1:5" hidden="1">
      <c r="A91" s="9">
        <v>22050108</v>
      </c>
      <c r="B91" s="10" t="s">
        <v>538</v>
      </c>
      <c r="C91" s="11"/>
      <c r="D91" s="11"/>
      <c r="E91" s="11"/>
    </row>
    <row r="92" spans="1:5" hidden="1">
      <c r="A92" s="9">
        <v>22050110</v>
      </c>
      <c r="B92" s="10" t="s">
        <v>539</v>
      </c>
      <c r="C92" s="11"/>
      <c r="D92" s="11"/>
      <c r="E92" s="11"/>
    </row>
    <row r="93" spans="1:5" s="1" customFormat="1">
      <c r="A93" s="6">
        <v>2206</v>
      </c>
      <c r="B93" s="7" t="s">
        <v>540</v>
      </c>
      <c r="C93" s="8">
        <f>C94+C96</f>
        <v>0</v>
      </c>
      <c r="D93" s="8">
        <f>D94+D96</f>
        <v>0</v>
      </c>
      <c r="E93" s="8">
        <f>E94+E96</f>
        <v>0</v>
      </c>
    </row>
    <row r="94" spans="1:5" s="1" customFormat="1">
      <c r="A94" s="6">
        <v>220603</v>
      </c>
      <c r="B94" s="7" t="s">
        <v>541</v>
      </c>
      <c r="C94" s="8">
        <f>C95</f>
        <v>0</v>
      </c>
      <c r="D94" s="8">
        <f>D95</f>
        <v>0</v>
      </c>
      <c r="E94" s="8">
        <f>E95</f>
        <v>0</v>
      </c>
    </row>
    <row r="95" spans="1:5" hidden="1">
      <c r="A95" s="9">
        <v>22060301</v>
      </c>
      <c r="B95" s="10" t="s">
        <v>542</v>
      </c>
      <c r="C95" s="11"/>
      <c r="D95" s="11"/>
      <c r="E95" s="11"/>
    </row>
    <row r="96" spans="1:5" s="1" customFormat="1">
      <c r="A96" s="6">
        <v>220604</v>
      </c>
      <c r="B96" s="7" t="s">
        <v>543</v>
      </c>
      <c r="C96" s="8">
        <f>SUM(C97:C98)</f>
        <v>0</v>
      </c>
      <c r="D96" s="8">
        <f>SUM(D97:D98)</f>
        <v>0</v>
      </c>
      <c r="E96" s="8">
        <f>SUM(E97:E98)</f>
        <v>0</v>
      </c>
    </row>
    <row r="97" spans="1:5" hidden="1">
      <c r="A97" s="9">
        <v>22060401</v>
      </c>
      <c r="B97" s="10" t="s">
        <v>544</v>
      </c>
      <c r="C97" s="11"/>
      <c r="D97" s="11"/>
      <c r="E97" s="11"/>
    </row>
    <row r="98" spans="1:5" hidden="1">
      <c r="A98" s="12"/>
      <c r="B98" s="12"/>
      <c r="C98" s="11"/>
      <c r="D98" s="11"/>
      <c r="E98" s="11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F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8" master="" otherUserPermission="visible"/>
  <rangeList sheetStid="7" master="" otherUserPermission="visible"/>
  <rangeList sheetStid="9" master="" otherUserPermission="visible"/>
  <rangeList sheetStid="6" master="" otherUserPermission="visible"/>
  <rangeList sheetStid="10" master="" otherUserPermission="visible"/>
  <rangeList sheetStid="11" master="" otherUserPermission="visible"/>
  <rangeList sheetStid="12" master="" otherUserPermission="visible"/>
  <rangeList sheetStid="13" master="" otherUserPermission="visible"/>
  <rangeList sheetStid="14" master="" otherUserPermission="visible"/>
  <rangeList sheetStid="4" master="" otherUserPermission="visible"/>
  <rangeList sheetStid="5" master="" otherUserPermission="visible"/>
  <rangeList sheetStid="17" master="" otherUserPermission="visible"/>
  <rangeList sheetStid="18" master="" otherUserPermission="visible"/>
  <rangeList sheetStid="19" master="" otherUserPermission="visible"/>
  <rangeList sheetStid="20" master="" otherUserPermission="visible"/>
  <rangeList sheetStid="15" master="" otherUserPermission="visible"/>
  <rangeList sheetStid="16" master="" otherUserPermission="visible"/>
  <rangeList sheetStid="3" master="" otherUserPermission="visible"/>
  <rangeList sheetStid="23" master="" otherUserPermission="visible"/>
  <rangeList sheetStid="24" master="" otherUserPermission="visible"/>
  <rangeList sheetStid="25" master="" otherUserPermission="visible"/>
  <rangeList sheetStid="26" master="" otherUserPermission="visible"/>
  <rangeList sheetStid="27" master="" otherUserPermission="visible"/>
  <rangeList sheetStid="28" master="" otherUserPermission="visible"/>
  <rangeList sheetStid="29" master="" otherUserPermission="visible"/>
  <rangeList sheetStid="30" master="" otherUserPermission="visible"/>
  <rangeList sheetStid="31" master="" otherUserPermission="visible"/>
  <rangeList sheetStid="32" master="" otherUserPermission="visible"/>
  <rangeList sheetStid="33" master="" otherUserPermission="visible"/>
  <rangeList sheetStid="34" master="" otherUserPermission="visible"/>
  <rangeList sheetStid="35" master="" otherUserPermission="visible"/>
  <rangeList sheetStid="36" master="" otherUserPermission="visible"/>
  <rangeList sheetStid="37" master="" otherUserPermission="visible"/>
  <rangeList sheetStid="38" master="" otherUserPermission="visible"/>
  <rangeList sheetStid="39" master="" otherUserPermission="visible"/>
  <rangeList sheetStid="40" master="" otherUserPermission="visible"/>
  <rangeList sheetStid="21" master="" otherUserPermission="visible"/>
  <rangeList sheetStid="2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2026-07-12T17:48:28Z</cp:lastPrinted>
  <dcterms:created xsi:type="dcterms:W3CDTF">2025-11-07T19:59:00Z</dcterms:created>
  <dcterms:modified xsi:type="dcterms:W3CDTF">2026-07-12T17:52:00Z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33CF0EB31D5F47CD9B4B473308200ADC_12</vt:lpwstr>
  </property>
  <property fmtid="{D5CDD505-2E9C-101B-9397-08002B2CF9AE}" pid="3" name="KSOProductBuildVer">
    <vt:lpwstr>1033-12.9.0.21549</vt:lpwstr>
  </property>
</Properties>
</file>