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Amihal A\Desktop\work in dr\"/>
    </mc:Choice>
  </mc:AlternateContent>
  <workbookProtection workbookAlgorithmName="SHA-512" workbookHashValue="eWGIoEjTzas35nsXLIhO2KmqpssUNGhscEURudn+iqwK5O2CSjA2udbqZhh/oSdg7DNlggqWE37Gqm2KbmTgSw==" workbookSaltValue="whtlYaaDQRzP9fHo9BLhfw==" workbookSpinCount="100000" lockStructure="1"/>
  <bookViews>
    <workbookView xWindow="-120" yWindow="-120" windowWidth="20730" windowHeight="11160" firstSheet="36" activeTab="37"/>
  </bookViews>
  <sheets>
    <sheet name="PROPOSED BUDGET SUMMARY F.i" sheetId="8" r:id="rId1"/>
    <sheet name="CONS. MASTER B. SUMMARY F.ii" sheetId="7" r:id="rId2"/>
    <sheet name="SUMMARY OF REVENUE F.iii" sheetId="9" r:id="rId3"/>
    <sheet name="SUMMARY OF EXP F.iv" sheetId="6" r:id="rId4"/>
    <sheet name="SUMMARY OF EXP SECTOR F.v" sheetId="10" r:id="rId5"/>
    <sheet name="SUMMARY OF REC. EXP DEPT F.vi" sheetId="11" r:id="rId6"/>
    <sheet name="SUMMARY OF RECURRENT EXP F.vii" sheetId="12" r:id="rId7"/>
    <sheet name="SUMMARY OF CAPITAL EXP F.viii" sheetId="13" r:id="rId8"/>
    <sheet name="SUMMARY OF CAP. EXP DEPT F.ix" sheetId="14" r:id="rId9"/>
    <sheet name="CHAIR PERSONNEL COST F.x" sheetId="4" r:id="rId10"/>
    <sheet name="CHAIR OVERHEAD COST F.xi" sheetId="5" r:id="rId11"/>
    <sheet name="SLT PERSONNEL COST F.x" sheetId="17" r:id="rId12"/>
    <sheet name="SLT OVERHEAD COST F.xi" sheetId="18" r:id="rId13"/>
    <sheet name="COUNCIL PERSONNEL COST F.x" sheetId="19" r:id="rId14"/>
    <sheet name="COUNCIL OVERHEAD COST F.xi" sheetId="20" r:id="rId15"/>
    <sheet name="PMD PERSONNEL COST F.x" sheetId="15" r:id="rId16"/>
    <sheet name="PMD OVERHEAD COST F.xi" sheetId="16" r:id="rId17"/>
    <sheet name="PMD CAPITAL EXP F.xii" sheetId="3" r:id="rId18"/>
    <sheet name="AGRIC PERSONNEL COST F.x" sheetId="23" r:id="rId19"/>
    <sheet name="AGRIC OVERHEAD COST F.xi" sheetId="24" r:id="rId20"/>
    <sheet name="AGRIC CAPITAL EXP F.xii" sheetId="25" r:id="rId21"/>
    <sheet name="FINANCE PERSONNEL COST F.x" sheetId="26" r:id="rId22"/>
    <sheet name="FINANCE OVERHEAD COST F.xi" sheetId="27" r:id="rId23"/>
    <sheet name="FINANCE CAPITAL EXP F.xii" sheetId="28" r:id="rId24"/>
    <sheet name="WORKS PERSONNEL COST F.x" sheetId="29" r:id="rId25"/>
    <sheet name="WORKS OVERHEAD COST F.xi" sheetId="30" r:id="rId26"/>
    <sheet name="WORKS CAPITAL EXP F.xii" sheetId="31" r:id="rId27"/>
    <sheet name="ESD PERSONNEL COST F.x" sheetId="32" r:id="rId28"/>
    <sheet name="ESD OVERHEAD COST F.xi" sheetId="33" r:id="rId29"/>
    <sheet name="ESD CAPITAL EXP F.xii" sheetId="34" r:id="rId30"/>
    <sheet name="PHC PERSONNEL COST F.x" sheetId="35" r:id="rId31"/>
    <sheet name="PHC OVERHEAD COST F.xi" sheetId="36" r:id="rId32"/>
    <sheet name="PHC CAPITAL EXP F.xii" sheetId="37" r:id="rId33"/>
    <sheet name="WATSAN PERSONNEL COST F.x" sheetId="38" r:id="rId34"/>
    <sheet name="WATSAN OVERHEAD COST F.xi" sheetId="39" r:id="rId35"/>
    <sheet name="WATSAN CAPITAL EXP F.xii" sheetId="40" r:id="rId36"/>
    <sheet name="TRADITIONAL PERSONNEL COST F.x" sheetId="21" r:id="rId37"/>
    <sheet name="TRADITIONAL OVERHEAD COST F.xi" sheetId="22" r:id="rId38"/>
  </sheets>
  <definedNames>
    <definedName name="_xlnm.Print_Area" localSheetId="23">'FINANCE CAPITAL EXP F.xii'!$A$1:$F$83</definedName>
    <definedName name="_xlnm.Print_Area" localSheetId="5">'SUMMARY OF REC. EXP DEPT F.vi'!$A$1:$E$23</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01" i="6" l="1"/>
  <c r="D101" i="6"/>
  <c r="C101" i="6"/>
  <c r="D10" i="6"/>
  <c r="E10" i="6"/>
  <c r="C10" i="6"/>
  <c r="D8" i="9"/>
  <c r="C8" i="9"/>
  <c r="E8" i="9"/>
  <c r="E14" i="28"/>
  <c r="E11" i="28" s="1"/>
  <c r="F14" i="28"/>
  <c r="F11" i="28" s="1"/>
  <c r="D14" i="28"/>
  <c r="D11" i="28" s="1"/>
  <c r="D22" i="26"/>
  <c r="E22" i="26"/>
  <c r="C22" i="26"/>
  <c r="D27" i="26"/>
  <c r="C27" i="26"/>
  <c r="E27" i="26"/>
  <c r="C20" i="26" l="1"/>
  <c r="C87" i="27"/>
  <c r="C86" i="27" s="1"/>
  <c r="D22" i="6"/>
  <c r="E20" i="26"/>
  <c r="E22" i="6"/>
  <c r="E50" i="28"/>
  <c r="F50" i="28"/>
  <c r="D50" i="28"/>
  <c r="E33" i="28"/>
  <c r="F33" i="28"/>
  <c r="D33" i="28"/>
  <c r="D19" i="28"/>
  <c r="E16" i="28"/>
  <c r="F16" i="28"/>
  <c r="D16" i="28"/>
  <c r="E7" i="28"/>
  <c r="F7" i="28"/>
  <c r="D7" i="28"/>
  <c r="E70" i="25"/>
  <c r="F70" i="25"/>
  <c r="E66" i="31"/>
  <c r="F66" i="31"/>
  <c r="E71" i="34"/>
  <c r="F71" i="34"/>
  <c r="E61" i="37"/>
  <c r="F61" i="37"/>
  <c r="E66" i="40"/>
  <c r="F66" i="40"/>
  <c r="E62" i="3"/>
  <c r="F62" i="3"/>
  <c r="D70" i="25"/>
  <c r="D66" i="31"/>
  <c r="D71" i="34"/>
  <c r="D61" i="37"/>
  <c r="D66" i="40"/>
  <c r="D62" i="3"/>
  <c r="E40" i="25"/>
  <c r="F40" i="25"/>
  <c r="E49" i="31"/>
  <c r="F49" i="31"/>
  <c r="E52" i="34"/>
  <c r="F52" i="34"/>
  <c r="E41" i="37"/>
  <c r="F41" i="37"/>
  <c r="E49" i="40"/>
  <c r="F49" i="40"/>
  <c r="E43" i="3"/>
  <c r="F43" i="3"/>
  <c r="D40" i="25"/>
  <c r="D49" i="31"/>
  <c r="D52" i="34"/>
  <c r="D41" i="37"/>
  <c r="D49" i="40"/>
  <c r="D43" i="3"/>
  <c r="E24" i="25"/>
  <c r="F24" i="25"/>
  <c r="E33" i="31"/>
  <c r="F33" i="31"/>
  <c r="E30" i="34"/>
  <c r="F30" i="34"/>
  <c r="E24" i="37"/>
  <c r="F24" i="37"/>
  <c r="E33" i="40"/>
  <c r="F33" i="40"/>
  <c r="E23" i="3"/>
  <c r="F23" i="3"/>
  <c r="D24" i="25"/>
  <c r="D33" i="31"/>
  <c r="D30" i="34"/>
  <c r="D24" i="37"/>
  <c r="D33" i="40"/>
  <c r="D23" i="3"/>
  <c r="E16" i="25"/>
  <c r="F16" i="25"/>
  <c r="E13" i="31"/>
  <c r="F13" i="31"/>
  <c r="E27" i="34"/>
  <c r="F27" i="34"/>
  <c r="E21" i="37"/>
  <c r="F21" i="37"/>
  <c r="E30" i="40"/>
  <c r="F30" i="40"/>
  <c r="E20" i="3"/>
  <c r="F20" i="3"/>
  <c r="D16" i="25"/>
  <c r="D13" i="31"/>
  <c r="D27" i="34"/>
  <c r="D21" i="37"/>
  <c r="D30" i="40"/>
  <c r="D20" i="3"/>
  <c r="E7" i="25"/>
  <c r="F7" i="25"/>
  <c r="E7" i="31"/>
  <c r="F7" i="31"/>
  <c r="E7" i="34"/>
  <c r="F7" i="34"/>
  <c r="E7" i="37"/>
  <c r="F7" i="37"/>
  <c r="E7" i="40"/>
  <c r="F7" i="40"/>
  <c r="E7" i="3"/>
  <c r="F7" i="3"/>
  <c r="D7" i="25"/>
  <c r="D7" i="31"/>
  <c r="D7" i="34"/>
  <c r="D7" i="37"/>
  <c r="D7" i="40"/>
  <c r="D7" i="3"/>
  <c r="D106" i="6"/>
  <c r="E106" i="6"/>
  <c r="C106" i="6"/>
  <c r="D87" i="27"/>
  <c r="D86" i="27" s="1"/>
  <c r="E87" i="27"/>
  <c r="E105" i="6" s="1"/>
  <c r="C32" i="7"/>
  <c r="E164" i="9"/>
  <c r="E11" i="7" s="1"/>
  <c r="E20" i="8" s="1"/>
  <c r="D164" i="9"/>
  <c r="D11" i="7" s="1"/>
  <c r="D20" i="8" s="1"/>
  <c r="C164" i="9"/>
  <c r="C11" i="7" s="1"/>
  <c r="C20" i="8" s="1"/>
  <c r="E7" i="8"/>
  <c r="C7" i="8"/>
  <c r="D17" i="7"/>
  <c r="E17" i="7"/>
  <c r="C17" i="7"/>
  <c r="C105" i="6" l="1"/>
  <c r="C22" i="6"/>
  <c r="D105" i="6"/>
  <c r="E86" i="27"/>
  <c r="D20" i="26"/>
  <c r="D116" i="6"/>
  <c r="D115" i="6" s="1"/>
  <c r="E116" i="6"/>
  <c r="E115" i="6" s="1"/>
  <c r="C116" i="6"/>
  <c r="C115" i="6" s="1"/>
  <c r="D114" i="6"/>
  <c r="D113" i="6" s="1"/>
  <c r="E114" i="6"/>
  <c r="E113" i="6" s="1"/>
  <c r="C114" i="6"/>
  <c r="C113" i="6" s="1"/>
  <c r="D109" i="6"/>
  <c r="E109" i="6"/>
  <c r="D110" i="6"/>
  <c r="E110" i="6"/>
  <c r="D111" i="6"/>
  <c r="E111" i="6"/>
  <c r="C110" i="6"/>
  <c r="C111" i="6"/>
  <c r="C109" i="6"/>
  <c r="D89" i="6"/>
  <c r="E89" i="6"/>
  <c r="D90" i="6"/>
  <c r="E90" i="6"/>
  <c r="D91" i="6"/>
  <c r="E91" i="6"/>
  <c r="D92" i="6"/>
  <c r="E92" i="6"/>
  <c r="D93" i="6"/>
  <c r="E93" i="6"/>
  <c r="D94" i="6"/>
  <c r="E94" i="6"/>
  <c r="D95" i="6"/>
  <c r="E95" i="6"/>
  <c r="D96" i="6"/>
  <c r="E96" i="6"/>
  <c r="D97" i="6"/>
  <c r="E97" i="6"/>
  <c r="D98" i="6"/>
  <c r="E98" i="6"/>
  <c r="D99" i="6"/>
  <c r="E99" i="6"/>
  <c r="D100" i="6"/>
  <c r="E100" i="6"/>
  <c r="D102" i="6"/>
  <c r="E102" i="6"/>
  <c r="C90" i="6"/>
  <c r="C91" i="6"/>
  <c r="C92" i="6"/>
  <c r="C93" i="6"/>
  <c r="C94" i="6"/>
  <c r="C95" i="6"/>
  <c r="C96" i="6"/>
  <c r="C97" i="6"/>
  <c r="C98" i="6"/>
  <c r="C99" i="6"/>
  <c r="C100" i="6"/>
  <c r="C102" i="6"/>
  <c r="C89" i="6"/>
  <c r="D86" i="6"/>
  <c r="E86" i="6"/>
  <c r="D87" i="6"/>
  <c r="E87" i="6"/>
  <c r="C87" i="6"/>
  <c r="C86" i="6"/>
  <c r="D82" i="6"/>
  <c r="E82" i="6"/>
  <c r="D83" i="6"/>
  <c r="E83" i="6"/>
  <c r="D84" i="6"/>
  <c r="E84" i="6"/>
  <c r="C83" i="6"/>
  <c r="C84" i="6"/>
  <c r="C82" i="6"/>
  <c r="D73" i="6"/>
  <c r="E73" i="6"/>
  <c r="D74" i="6"/>
  <c r="E74" i="6"/>
  <c r="D75" i="6"/>
  <c r="E75" i="6"/>
  <c r="D76" i="6"/>
  <c r="E76" i="6"/>
  <c r="D77" i="6"/>
  <c r="E77" i="6"/>
  <c r="D78" i="6"/>
  <c r="E78" i="6"/>
  <c r="D79" i="6"/>
  <c r="E79" i="6"/>
  <c r="D80" i="6"/>
  <c r="E80" i="6"/>
  <c r="C74" i="6"/>
  <c r="C75" i="6"/>
  <c r="C76" i="6"/>
  <c r="C77" i="6"/>
  <c r="C78" i="6"/>
  <c r="C79" i="6"/>
  <c r="C80" i="6"/>
  <c r="C73" i="6"/>
  <c r="D67" i="6"/>
  <c r="E67" i="6"/>
  <c r="D68" i="6"/>
  <c r="E68" i="6"/>
  <c r="D69" i="6"/>
  <c r="E69" i="6"/>
  <c r="D70" i="6"/>
  <c r="E70" i="6"/>
  <c r="D71" i="6"/>
  <c r="E71" i="6"/>
  <c r="C68" i="6"/>
  <c r="C69" i="6"/>
  <c r="C70" i="6"/>
  <c r="C71" i="6"/>
  <c r="C67" i="6"/>
  <c r="D64" i="6"/>
  <c r="E64" i="6"/>
  <c r="D65" i="6"/>
  <c r="E65" i="6"/>
  <c r="C65" i="6"/>
  <c r="C64" i="6"/>
  <c r="D55" i="6"/>
  <c r="E55" i="6"/>
  <c r="D56" i="6"/>
  <c r="E56" i="6"/>
  <c r="D57" i="6"/>
  <c r="E57" i="6"/>
  <c r="D58" i="6"/>
  <c r="E58" i="6"/>
  <c r="D59" i="6"/>
  <c r="E59" i="6"/>
  <c r="D60" i="6"/>
  <c r="E60" i="6"/>
  <c r="D61" i="6"/>
  <c r="E61" i="6"/>
  <c r="D62" i="6"/>
  <c r="E62" i="6"/>
  <c r="C56" i="6"/>
  <c r="C57" i="6"/>
  <c r="C58" i="6"/>
  <c r="C59" i="6"/>
  <c r="C60" i="6"/>
  <c r="C61" i="6"/>
  <c r="C62" i="6"/>
  <c r="C55" i="6"/>
  <c r="D41" i="6"/>
  <c r="E41" i="6"/>
  <c r="D42" i="6"/>
  <c r="E42" i="6"/>
  <c r="D43" i="6"/>
  <c r="E43" i="6"/>
  <c r="D44" i="6"/>
  <c r="E44" i="6"/>
  <c r="D45" i="6"/>
  <c r="E45" i="6"/>
  <c r="D46" i="6"/>
  <c r="E46" i="6"/>
  <c r="D47" i="6"/>
  <c r="E47" i="6"/>
  <c r="D48" i="6"/>
  <c r="E48" i="6"/>
  <c r="D49" i="6"/>
  <c r="E49" i="6"/>
  <c r="D50" i="6"/>
  <c r="E50" i="6"/>
  <c r="D51" i="6"/>
  <c r="E51" i="6"/>
  <c r="D52" i="6"/>
  <c r="E52" i="6"/>
  <c r="D53" i="6"/>
  <c r="E53" i="6"/>
  <c r="C42" i="6"/>
  <c r="C43" i="6"/>
  <c r="C44" i="6"/>
  <c r="C45" i="6"/>
  <c r="C46" i="6"/>
  <c r="C47" i="6"/>
  <c r="C48" i="6"/>
  <c r="C49" i="6"/>
  <c r="C50" i="6"/>
  <c r="C51" i="6"/>
  <c r="C52" i="6"/>
  <c r="C53" i="6"/>
  <c r="C41" i="6"/>
  <c r="D33" i="6"/>
  <c r="E33" i="6"/>
  <c r="D34" i="6"/>
  <c r="E34" i="6"/>
  <c r="D35" i="6"/>
  <c r="E35" i="6"/>
  <c r="D36" i="6"/>
  <c r="E36" i="6"/>
  <c r="D37" i="6"/>
  <c r="E37" i="6"/>
  <c r="D38" i="6"/>
  <c r="E38" i="6"/>
  <c r="D39" i="6"/>
  <c r="E39" i="6"/>
  <c r="D31" i="6"/>
  <c r="E31" i="6"/>
  <c r="D28" i="6"/>
  <c r="E28" i="6"/>
  <c r="D29" i="6"/>
  <c r="E29" i="6"/>
  <c r="D30" i="6"/>
  <c r="E30" i="6"/>
  <c r="C34" i="6"/>
  <c r="C35" i="6"/>
  <c r="C36" i="6"/>
  <c r="C37" i="6"/>
  <c r="C38" i="6"/>
  <c r="C39" i="6"/>
  <c r="C33" i="6"/>
  <c r="C29" i="6"/>
  <c r="C30" i="6"/>
  <c r="C31" i="6"/>
  <c r="C28" i="6"/>
  <c r="D21" i="6"/>
  <c r="E21" i="6"/>
  <c r="D23" i="6"/>
  <c r="E23" i="6"/>
  <c r="C23" i="6"/>
  <c r="C21" i="6"/>
  <c r="D19" i="6"/>
  <c r="E19" i="6"/>
  <c r="C19" i="6"/>
  <c r="D15" i="6"/>
  <c r="E15" i="6"/>
  <c r="D16" i="6"/>
  <c r="E16" i="6"/>
  <c r="D17" i="6"/>
  <c r="E17" i="6"/>
  <c r="C16" i="6"/>
  <c r="C17" i="6"/>
  <c r="C15" i="6"/>
  <c r="D11" i="6"/>
  <c r="E11" i="6"/>
  <c r="D12" i="6"/>
  <c r="E12" i="6"/>
  <c r="C11" i="6"/>
  <c r="C12" i="6"/>
  <c r="D20" i="17"/>
  <c r="E20" i="17"/>
  <c r="D20" i="19"/>
  <c r="E20" i="19"/>
  <c r="D20" i="15"/>
  <c r="E20" i="15"/>
  <c r="D20" i="23"/>
  <c r="E20" i="23"/>
  <c r="D20" i="29"/>
  <c r="E20" i="29"/>
  <c r="D22" i="32"/>
  <c r="E22" i="32"/>
  <c r="D21" i="35"/>
  <c r="E21" i="35"/>
  <c r="D20" i="38"/>
  <c r="E20" i="38"/>
  <c r="D20" i="21"/>
  <c r="E20" i="21"/>
  <c r="D20" i="4"/>
  <c r="E20" i="4"/>
  <c r="E32" i="7"/>
  <c r="E7" i="10"/>
  <c r="G7" i="10" s="1"/>
  <c r="E8" i="10"/>
  <c r="G8" i="10" s="1"/>
  <c r="C85" i="6" l="1"/>
  <c r="C20" i="6"/>
  <c r="E108" i="6"/>
  <c r="E107" i="6" s="1"/>
  <c r="E85" i="6"/>
  <c r="D85" i="6"/>
  <c r="D108" i="6"/>
  <c r="D107" i="6" s="1"/>
  <c r="E20" i="6"/>
  <c r="D20" i="6"/>
  <c r="C108" i="6"/>
  <c r="C107" i="6" s="1"/>
  <c r="C112" i="6"/>
  <c r="D112" i="6"/>
  <c r="E112" i="6"/>
  <c r="F72" i="40"/>
  <c r="E72" i="40"/>
  <c r="D72" i="40"/>
  <c r="F59" i="40"/>
  <c r="E59" i="40"/>
  <c r="D59" i="40"/>
  <c r="F45" i="40"/>
  <c r="E45" i="40"/>
  <c r="D45" i="40"/>
  <c r="F42" i="40"/>
  <c r="E42" i="40"/>
  <c r="D42" i="40"/>
  <c r="F36" i="40"/>
  <c r="E36" i="40"/>
  <c r="D36" i="40"/>
  <c r="E96" i="39"/>
  <c r="D96" i="39"/>
  <c r="C96" i="39"/>
  <c r="E94" i="39"/>
  <c r="D94" i="39"/>
  <c r="C94" i="39"/>
  <c r="E89" i="39"/>
  <c r="E88" i="39" s="1"/>
  <c r="D89" i="39"/>
  <c r="D88" i="39" s="1"/>
  <c r="C89" i="39"/>
  <c r="C88" i="39" s="1"/>
  <c r="E85" i="39"/>
  <c r="E84" i="39" s="1"/>
  <c r="D85" i="39"/>
  <c r="D84" i="39" s="1"/>
  <c r="C85" i="39"/>
  <c r="C84" i="39" s="1"/>
  <c r="E70" i="39"/>
  <c r="D70" i="39"/>
  <c r="C70" i="39"/>
  <c r="E67" i="39"/>
  <c r="D67" i="39"/>
  <c r="C67" i="39"/>
  <c r="E63" i="39"/>
  <c r="D63" i="39"/>
  <c r="C63" i="39"/>
  <c r="E54" i="39"/>
  <c r="D54" i="39"/>
  <c r="C54" i="39"/>
  <c r="E48" i="39"/>
  <c r="D48" i="39"/>
  <c r="C48" i="39"/>
  <c r="E45" i="39"/>
  <c r="D45" i="39"/>
  <c r="C45" i="39"/>
  <c r="E36" i="39"/>
  <c r="D36" i="39"/>
  <c r="C36" i="39"/>
  <c r="E22" i="39"/>
  <c r="D22" i="39"/>
  <c r="C22" i="39"/>
  <c r="E14" i="39"/>
  <c r="D14" i="39"/>
  <c r="C14" i="39"/>
  <c r="E9" i="39"/>
  <c r="D9" i="39"/>
  <c r="C9" i="39"/>
  <c r="C20" i="38"/>
  <c r="E18" i="38"/>
  <c r="D18" i="38"/>
  <c r="C18" i="38"/>
  <c r="E14" i="38"/>
  <c r="D14" i="38"/>
  <c r="C14" i="38"/>
  <c r="E9" i="38"/>
  <c r="E8" i="38" s="1"/>
  <c r="D9" i="38"/>
  <c r="D8" i="38" s="1"/>
  <c r="C9" i="38"/>
  <c r="C8" i="38" s="1"/>
  <c r="F67" i="37"/>
  <c r="E67" i="37"/>
  <c r="D67" i="37"/>
  <c r="F54" i="37"/>
  <c r="E54" i="37"/>
  <c r="D54" i="37"/>
  <c r="F37" i="37"/>
  <c r="E37" i="37"/>
  <c r="D37" i="37"/>
  <c r="F34" i="37"/>
  <c r="E34" i="37"/>
  <c r="D34" i="37"/>
  <c r="F27" i="37"/>
  <c r="E27" i="37"/>
  <c r="D27" i="37"/>
  <c r="E96" i="36"/>
  <c r="D96" i="36"/>
  <c r="C96" i="36"/>
  <c r="E94" i="36"/>
  <c r="D94" i="36"/>
  <c r="C94" i="36"/>
  <c r="E89" i="36"/>
  <c r="E88" i="36" s="1"/>
  <c r="D89" i="36"/>
  <c r="D88" i="36" s="1"/>
  <c r="C89" i="36"/>
  <c r="C88" i="36" s="1"/>
  <c r="E85" i="36"/>
  <c r="E84" i="36" s="1"/>
  <c r="D85" i="36"/>
  <c r="D84" i="36" s="1"/>
  <c r="C85" i="36"/>
  <c r="C84" i="36" s="1"/>
  <c r="E70" i="36"/>
  <c r="D70" i="36"/>
  <c r="C70" i="36"/>
  <c r="E67" i="36"/>
  <c r="D67" i="36"/>
  <c r="C67" i="36"/>
  <c r="E63" i="36"/>
  <c r="D63" i="36"/>
  <c r="C63" i="36"/>
  <c r="E54" i="36"/>
  <c r="D54" i="36"/>
  <c r="C54" i="36"/>
  <c r="E48" i="36"/>
  <c r="D48" i="36"/>
  <c r="C48" i="36"/>
  <c r="E45" i="36"/>
  <c r="D45" i="36"/>
  <c r="C45" i="36"/>
  <c r="E36" i="36"/>
  <c r="D36" i="36"/>
  <c r="C36" i="36"/>
  <c r="E22" i="36"/>
  <c r="D22" i="36"/>
  <c r="C22" i="36"/>
  <c r="E14" i="36"/>
  <c r="D14" i="36"/>
  <c r="C14" i="36"/>
  <c r="E9" i="36"/>
  <c r="D9" i="36"/>
  <c r="C9" i="36"/>
  <c r="C21" i="35"/>
  <c r="E19" i="35"/>
  <c r="D19" i="35"/>
  <c r="C19" i="35"/>
  <c r="E14" i="35"/>
  <c r="D14" i="35"/>
  <c r="C14" i="35"/>
  <c r="E9" i="35"/>
  <c r="E8" i="35" s="1"/>
  <c r="D9" i="35"/>
  <c r="D8" i="35" s="1"/>
  <c r="C9" i="35"/>
  <c r="C8" i="35" s="1"/>
  <c r="F77" i="34"/>
  <c r="E77" i="34"/>
  <c r="D77" i="34"/>
  <c r="F64" i="34"/>
  <c r="E64" i="34"/>
  <c r="D64" i="34"/>
  <c r="F48" i="34"/>
  <c r="E48" i="34"/>
  <c r="D48" i="34"/>
  <c r="F39" i="34"/>
  <c r="E39" i="34"/>
  <c r="D39" i="34"/>
  <c r="F33" i="34"/>
  <c r="E33" i="34"/>
  <c r="D33" i="34"/>
  <c r="E96" i="33"/>
  <c r="D96" i="33"/>
  <c r="C96" i="33"/>
  <c r="E94" i="33"/>
  <c r="D94" i="33"/>
  <c r="C94" i="33"/>
  <c r="E89" i="33"/>
  <c r="E88" i="33" s="1"/>
  <c r="D89" i="33"/>
  <c r="D88" i="33" s="1"/>
  <c r="C89" i="33"/>
  <c r="C88" i="33" s="1"/>
  <c r="E85" i="33"/>
  <c r="E84" i="33" s="1"/>
  <c r="D85" i="33"/>
  <c r="D84" i="33" s="1"/>
  <c r="C85" i="33"/>
  <c r="C84" i="33" s="1"/>
  <c r="E70" i="33"/>
  <c r="D70" i="33"/>
  <c r="C70" i="33"/>
  <c r="E67" i="33"/>
  <c r="D67" i="33"/>
  <c r="C67" i="33"/>
  <c r="E63" i="33"/>
  <c r="D63" i="33"/>
  <c r="C63" i="33"/>
  <c r="E54" i="33"/>
  <c r="D54" i="33"/>
  <c r="C54" i="33"/>
  <c r="E48" i="33"/>
  <c r="D48" i="33"/>
  <c r="C48" i="33"/>
  <c r="E45" i="33"/>
  <c r="D45" i="33"/>
  <c r="C45" i="33"/>
  <c r="E36" i="33"/>
  <c r="D36" i="33"/>
  <c r="C36" i="33"/>
  <c r="E22" i="33"/>
  <c r="D22" i="33"/>
  <c r="C22" i="33"/>
  <c r="E14" i="33"/>
  <c r="D14" i="33"/>
  <c r="C14" i="33"/>
  <c r="E9" i="33"/>
  <c r="D9" i="33"/>
  <c r="C9" i="33"/>
  <c r="C22" i="32"/>
  <c r="E20" i="32"/>
  <c r="D20" i="32"/>
  <c r="C20" i="32"/>
  <c r="E15" i="32"/>
  <c r="D15" i="32"/>
  <c r="C15" i="32"/>
  <c r="E9" i="32"/>
  <c r="E8" i="32" s="1"/>
  <c r="D9" i="32"/>
  <c r="D8" i="32" s="1"/>
  <c r="C9" i="32"/>
  <c r="C8" i="32" s="1"/>
  <c r="F72" i="31"/>
  <c r="E72" i="31"/>
  <c r="D72" i="31"/>
  <c r="F59" i="31"/>
  <c r="E59" i="31"/>
  <c r="D59" i="31"/>
  <c r="F45" i="31"/>
  <c r="E45" i="31"/>
  <c r="D45" i="31"/>
  <c r="F42" i="31"/>
  <c r="E42" i="31"/>
  <c r="D42" i="31"/>
  <c r="F36" i="31"/>
  <c r="E36" i="31"/>
  <c r="D36" i="31"/>
  <c r="E96" i="30"/>
  <c r="D96" i="30"/>
  <c r="C96" i="30"/>
  <c r="E94" i="30"/>
  <c r="D94" i="30"/>
  <c r="C94" i="30"/>
  <c r="E89" i="30"/>
  <c r="E88" i="30" s="1"/>
  <c r="D89" i="30"/>
  <c r="D88" i="30" s="1"/>
  <c r="C89" i="30"/>
  <c r="C88" i="30" s="1"/>
  <c r="E85" i="30"/>
  <c r="E84" i="30" s="1"/>
  <c r="D85" i="30"/>
  <c r="D84" i="30" s="1"/>
  <c r="C85" i="30"/>
  <c r="C84" i="30" s="1"/>
  <c r="E70" i="30"/>
  <c r="D70" i="30"/>
  <c r="C70" i="30"/>
  <c r="E67" i="30"/>
  <c r="D67" i="30"/>
  <c r="C67" i="30"/>
  <c r="E63" i="30"/>
  <c r="D63" i="30"/>
  <c r="C63" i="30"/>
  <c r="E54" i="30"/>
  <c r="D54" i="30"/>
  <c r="C54" i="30"/>
  <c r="E48" i="30"/>
  <c r="D48" i="30"/>
  <c r="C48" i="30"/>
  <c r="E45" i="30"/>
  <c r="D45" i="30"/>
  <c r="C45" i="30"/>
  <c r="E36" i="30"/>
  <c r="D36" i="30"/>
  <c r="C36" i="30"/>
  <c r="E22" i="30"/>
  <c r="D22" i="30"/>
  <c r="C22" i="30"/>
  <c r="E14" i="30"/>
  <c r="D14" i="30"/>
  <c r="C14" i="30"/>
  <c r="E9" i="30"/>
  <c r="D9" i="30"/>
  <c r="C9" i="30"/>
  <c r="C20" i="29"/>
  <c r="E18" i="29"/>
  <c r="D18" i="29"/>
  <c r="C18" i="29"/>
  <c r="E14" i="29"/>
  <c r="D14" i="29"/>
  <c r="C14" i="29"/>
  <c r="E9" i="29"/>
  <c r="E8" i="29" s="1"/>
  <c r="D9" i="29"/>
  <c r="D8" i="29" s="1"/>
  <c r="C9" i="29"/>
  <c r="C8" i="29" s="1"/>
  <c r="F56" i="28"/>
  <c r="E56" i="28"/>
  <c r="D56" i="28"/>
  <c r="E13" i="13"/>
  <c r="E162" i="6" s="1"/>
  <c r="D13" i="13"/>
  <c r="D162" i="6" s="1"/>
  <c r="C13" i="13"/>
  <c r="C162" i="6" s="1"/>
  <c r="F43" i="28"/>
  <c r="E43" i="28"/>
  <c r="D43" i="28"/>
  <c r="E11" i="13"/>
  <c r="E151" i="6" s="1"/>
  <c r="D11" i="13"/>
  <c r="D151" i="6" s="1"/>
  <c r="C11" i="13"/>
  <c r="C151" i="6" s="1"/>
  <c r="F29" i="28"/>
  <c r="E29" i="28"/>
  <c r="D29" i="28"/>
  <c r="F25" i="28"/>
  <c r="E25" i="28"/>
  <c r="D25" i="28"/>
  <c r="F19" i="28"/>
  <c r="E19" i="28"/>
  <c r="E7" i="13"/>
  <c r="E138" i="6" s="1"/>
  <c r="D7" i="13"/>
  <c r="D138" i="6" s="1"/>
  <c r="C7" i="13"/>
  <c r="C138" i="6" s="1"/>
  <c r="E6" i="13"/>
  <c r="E125" i="6" s="1"/>
  <c r="C6" i="13"/>
  <c r="C125" i="6" s="1"/>
  <c r="E5" i="13"/>
  <c r="E121" i="6" s="1"/>
  <c r="D5" i="13"/>
  <c r="D121" i="6" s="1"/>
  <c r="C5" i="13"/>
  <c r="C121" i="6" s="1"/>
  <c r="E97" i="27"/>
  <c r="D97" i="27"/>
  <c r="C97" i="27"/>
  <c r="E95" i="27"/>
  <c r="D95" i="27"/>
  <c r="C95" i="27"/>
  <c r="E90" i="27"/>
  <c r="E89" i="27" s="1"/>
  <c r="D90" i="27"/>
  <c r="D89" i="27" s="1"/>
  <c r="C90" i="27"/>
  <c r="C89" i="27" s="1"/>
  <c r="E85" i="27"/>
  <c r="D85" i="27"/>
  <c r="C85" i="27"/>
  <c r="E70" i="27"/>
  <c r="D70" i="27"/>
  <c r="C70" i="27"/>
  <c r="E67" i="27"/>
  <c r="D67" i="27"/>
  <c r="C67" i="27"/>
  <c r="E63" i="27"/>
  <c r="D63" i="27"/>
  <c r="C63" i="27"/>
  <c r="E54" i="27"/>
  <c r="D54" i="27"/>
  <c r="C54" i="27"/>
  <c r="E48" i="27"/>
  <c r="D48" i="27"/>
  <c r="C48" i="27"/>
  <c r="E45" i="27"/>
  <c r="D45" i="27"/>
  <c r="C45" i="27"/>
  <c r="E36" i="27"/>
  <c r="D36" i="27"/>
  <c r="C36" i="27"/>
  <c r="E22" i="27"/>
  <c r="D22" i="27"/>
  <c r="C22" i="27"/>
  <c r="E14" i="27"/>
  <c r="D14" i="27"/>
  <c r="C14" i="27"/>
  <c r="E9" i="27"/>
  <c r="D9" i="27"/>
  <c r="C9" i="27"/>
  <c r="E18" i="26"/>
  <c r="D18" i="26"/>
  <c r="C18" i="26"/>
  <c r="E14" i="26"/>
  <c r="D14" i="26"/>
  <c r="C14" i="26"/>
  <c r="E9" i="26"/>
  <c r="E8" i="26" s="1"/>
  <c r="D9" i="26"/>
  <c r="D8" i="26" s="1"/>
  <c r="C9" i="26"/>
  <c r="C8" i="26" s="1"/>
  <c r="F76" i="25"/>
  <c r="E76" i="25"/>
  <c r="D76" i="25"/>
  <c r="F63" i="25"/>
  <c r="E63" i="25"/>
  <c r="D63" i="25"/>
  <c r="F36" i="25"/>
  <c r="E36" i="25"/>
  <c r="D36" i="25"/>
  <c r="F33" i="25"/>
  <c r="E33" i="25"/>
  <c r="D33" i="25"/>
  <c r="F27" i="25"/>
  <c r="E27" i="25"/>
  <c r="D27" i="25"/>
  <c r="E96" i="24"/>
  <c r="D96" i="24"/>
  <c r="C96" i="24"/>
  <c r="E94" i="24"/>
  <c r="D94" i="24"/>
  <c r="C94" i="24"/>
  <c r="E89" i="24"/>
  <c r="E88" i="24" s="1"/>
  <c r="D89" i="24"/>
  <c r="D88" i="24" s="1"/>
  <c r="C89" i="24"/>
  <c r="C88" i="24" s="1"/>
  <c r="E85" i="24"/>
  <c r="E84" i="24" s="1"/>
  <c r="D85" i="24"/>
  <c r="D84" i="24" s="1"/>
  <c r="C85" i="24"/>
  <c r="C84" i="24" s="1"/>
  <c r="E70" i="24"/>
  <c r="D70" i="24"/>
  <c r="C70" i="24"/>
  <c r="E67" i="24"/>
  <c r="D67" i="24"/>
  <c r="C67" i="24"/>
  <c r="E63" i="24"/>
  <c r="D63" i="24"/>
  <c r="C63" i="24"/>
  <c r="E54" i="24"/>
  <c r="D54" i="24"/>
  <c r="C54" i="24"/>
  <c r="E48" i="24"/>
  <c r="D48" i="24"/>
  <c r="C48" i="24"/>
  <c r="E45" i="24"/>
  <c r="D45" i="24"/>
  <c r="C45" i="24"/>
  <c r="E36" i="24"/>
  <c r="D36" i="24"/>
  <c r="C36" i="24"/>
  <c r="E22" i="24"/>
  <c r="D22" i="24"/>
  <c r="C22" i="24"/>
  <c r="E14" i="24"/>
  <c r="D14" i="24"/>
  <c r="C14" i="24"/>
  <c r="E9" i="24"/>
  <c r="D9" i="24"/>
  <c r="C9" i="24"/>
  <c r="C20" i="23"/>
  <c r="E18" i="23"/>
  <c r="D18" i="23"/>
  <c r="C18" i="23"/>
  <c r="E14" i="23"/>
  <c r="D14" i="23"/>
  <c r="C14" i="23"/>
  <c r="E9" i="23"/>
  <c r="E8" i="23" s="1"/>
  <c r="D9" i="23"/>
  <c r="D8" i="23" s="1"/>
  <c r="C9" i="23"/>
  <c r="C8" i="23" s="1"/>
  <c r="E94" i="22"/>
  <c r="D94" i="22"/>
  <c r="C94" i="22"/>
  <c r="E92" i="22"/>
  <c r="D92" i="22"/>
  <c r="C92" i="22"/>
  <c r="E87" i="22"/>
  <c r="E86" i="22" s="1"/>
  <c r="D87" i="22"/>
  <c r="D86" i="22" s="1"/>
  <c r="C87" i="22"/>
  <c r="C86" i="22" s="1"/>
  <c r="E83" i="22"/>
  <c r="E82" i="22" s="1"/>
  <c r="D83" i="22"/>
  <c r="D82" i="22" s="1"/>
  <c r="C83" i="22"/>
  <c r="C82" i="22" s="1"/>
  <c r="E68" i="22"/>
  <c r="D68" i="22"/>
  <c r="C68" i="22"/>
  <c r="E65" i="22"/>
  <c r="D65" i="22"/>
  <c r="C65" i="22"/>
  <c r="E61" i="22"/>
  <c r="D61" i="22"/>
  <c r="C61" i="22"/>
  <c r="E52" i="22"/>
  <c r="D52" i="22"/>
  <c r="C52" i="22"/>
  <c r="E46" i="22"/>
  <c r="D46" i="22"/>
  <c r="C46" i="22"/>
  <c r="E43" i="22"/>
  <c r="D43" i="22"/>
  <c r="C43" i="22"/>
  <c r="E34" i="22"/>
  <c r="D34" i="22"/>
  <c r="C34" i="22"/>
  <c r="E20" i="22"/>
  <c r="D20" i="22"/>
  <c r="C20" i="22"/>
  <c r="E12" i="22"/>
  <c r="D12" i="22"/>
  <c r="C12" i="22"/>
  <c r="E7" i="22"/>
  <c r="D7" i="22"/>
  <c r="C7" i="22"/>
  <c r="C20" i="21"/>
  <c r="E18" i="21"/>
  <c r="D18" i="21"/>
  <c r="C18" i="21"/>
  <c r="E14" i="21"/>
  <c r="D14" i="21"/>
  <c r="C14" i="21"/>
  <c r="E9" i="21"/>
  <c r="E8" i="21" s="1"/>
  <c r="D9" i="21"/>
  <c r="D8" i="21" s="1"/>
  <c r="C9" i="21"/>
  <c r="C8" i="21" s="1"/>
  <c r="E96" i="20"/>
  <c r="D96" i="20"/>
  <c r="C96" i="20"/>
  <c r="E94" i="20"/>
  <c r="D94" i="20"/>
  <c r="C94" i="20"/>
  <c r="E89" i="20"/>
  <c r="E88" i="20" s="1"/>
  <c r="D89" i="20"/>
  <c r="D88" i="20" s="1"/>
  <c r="C89" i="20"/>
  <c r="C88" i="20" s="1"/>
  <c r="E85" i="20"/>
  <c r="E84" i="20" s="1"/>
  <c r="D85" i="20"/>
  <c r="D84" i="20" s="1"/>
  <c r="C85" i="20"/>
  <c r="C84" i="20" s="1"/>
  <c r="E70" i="20"/>
  <c r="D70" i="20"/>
  <c r="C70" i="20"/>
  <c r="E67" i="20"/>
  <c r="D67" i="20"/>
  <c r="C67" i="20"/>
  <c r="E63" i="20"/>
  <c r="D63" i="20"/>
  <c r="C63" i="20"/>
  <c r="E54" i="20"/>
  <c r="D54" i="20"/>
  <c r="C54" i="20"/>
  <c r="E48" i="20"/>
  <c r="D48" i="20"/>
  <c r="C48" i="20"/>
  <c r="E45" i="20"/>
  <c r="D45" i="20"/>
  <c r="C45" i="20"/>
  <c r="E36" i="20"/>
  <c r="D36" i="20"/>
  <c r="C36" i="20"/>
  <c r="E22" i="20"/>
  <c r="D22" i="20"/>
  <c r="C22" i="20"/>
  <c r="E14" i="20"/>
  <c r="D14" i="20"/>
  <c r="C14" i="20"/>
  <c r="E9" i="20"/>
  <c r="D9" i="20"/>
  <c r="C9" i="20"/>
  <c r="C20" i="19"/>
  <c r="E18" i="19"/>
  <c r="D18" i="19"/>
  <c r="C18" i="19"/>
  <c r="E14" i="19"/>
  <c r="D14" i="19"/>
  <c r="C14" i="19"/>
  <c r="E9" i="19"/>
  <c r="D9" i="19"/>
  <c r="D8" i="19" s="1"/>
  <c r="C9" i="19"/>
  <c r="C8" i="19" s="1"/>
  <c r="E8" i="19"/>
  <c r="E96" i="18"/>
  <c r="D96" i="18"/>
  <c r="C96" i="18"/>
  <c r="E94" i="18"/>
  <c r="D94" i="18"/>
  <c r="C94" i="18"/>
  <c r="E89" i="18"/>
  <c r="E88" i="18" s="1"/>
  <c r="D89" i="18"/>
  <c r="D88" i="18" s="1"/>
  <c r="C89" i="18"/>
  <c r="C88" i="18" s="1"/>
  <c r="E85" i="18"/>
  <c r="E84" i="18" s="1"/>
  <c r="D85" i="18"/>
  <c r="D84" i="18" s="1"/>
  <c r="C85" i="18"/>
  <c r="C84" i="18" s="1"/>
  <c r="E70" i="18"/>
  <c r="D70" i="18"/>
  <c r="C70" i="18"/>
  <c r="E67" i="18"/>
  <c r="D67" i="18"/>
  <c r="C67" i="18"/>
  <c r="E63" i="18"/>
  <c r="D63" i="18"/>
  <c r="C63" i="18"/>
  <c r="E54" i="18"/>
  <c r="D54" i="18"/>
  <c r="C54" i="18"/>
  <c r="E48" i="18"/>
  <c r="D48" i="18"/>
  <c r="C48" i="18"/>
  <c r="E45" i="18"/>
  <c r="D45" i="18"/>
  <c r="C45" i="18"/>
  <c r="E36" i="18"/>
  <c r="D36" i="18"/>
  <c r="C36" i="18"/>
  <c r="E22" i="18"/>
  <c r="D22" i="18"/>
  <c r="C22" i="18"/>
  <c r="E14" i="18"/>
  <c r="D14" i="18"/>
  <c r="C14" i="18"/>
  <c r="E9" i="18"/>
  <c r="D9" i="18"/>
  <c r="C9" i="18"/>
  <c r="C20" i="17"/>
  <c r="E18" i="17"/>
  <c r="D18" i="17"/>
  <c r="C18" i="17"/>
  <c r="E14" i="17"/>
  <c r="D14" i="17"/>
  <c r="C14" i="17"/>
  <c r="E9" i="17"/>
  <c r="E8" i="17" s="1"/>
  <c r="D9" i="17"/>
  <c r="D8" i="17" s="1"/>
  <c r="C9" i="17"/>
  <c r="C8" i="17" s="1"/>
  <c r="E96" i="16"/>
  <c r="D96" i="16"/>
  <c r="C96" i="16"/>
  <c r="E94" i="16"/>
  <c r="D94" i="16"/>
  <c r="C94" i="16"/>
  <c r="E89" i="16"/>
  <c r="E88" i="16" s="1"/>
  <c r="D89" i="16"/>
  <c r="D88" i="16" s="1"/>
  <c r="C89" i="16"/>
  <c r="C88" i="16" s="1"/>
  <c r="E85" i="16"/>
  <c r="E84" i="16" s="1"/>
  <c r="D85" i="16"/>
  <c r="D84" i="16" s="1"/>
  <c r="C85" i="16"/>
  <c r="C84" i="16"/>
  <c r="E70" i="16"/>
  <c r="D70" i="16"/>
  <c r="C70" i="16"/>
  <c r="E67" i="16"/>
  <c r="D67" i="16"/>
  <c r="C67" i="16"/>
  <c r="E63" i="16"/>
  <c r="D63" i="16"/>
  <c r="C63" i="16"/>
  <c r="E54" i="16"/>
  <c r="D54" i="16"/>
  <c r="C54" i="16"/>
  <c r="E48" i="16"/>
  <c r="D48" i="16"/>
  <c r="C48" i="16"/>
  <c r="E45" i="16"/>
  <c r="D45" i="16"/>
  <c r="C45" i="16"/>
  <c r="E36" i="16"/>
  <c r="D36" i="16"/>
  <c r="C36" i="16"/>
  <c r="E22" i="16"/>
  <c r="D22" i="16"/>
  <c r="C22" i="16"/>
  <c r="E14" i="16"/>
  <c r="D14" i="16"/>
  <c r="C14" i="16"/>
  <c r="E9" i="16"/>
  <c r="D9" i="16"/>
  <c r="C9" i="16"/>
  <c r="C20" i="15"/>
  <c r="E18" i="15"/>
  <c r="D18" i="15"/>
  <c r="C18" i="15"/>
  <c r="E14" i="15"/>
  <c r="D14" i="15"/>
  <c r="C14" i="15"/>
  <c r="E9" i="15"/>
  <c r="E8" i="15" s="1"/>
  <c r="D9" i="15"/>
  <c r="D8" i="15" s="1"/>
  <c r="C9" i="15"/>
  <c r="C8" i="15" s="1"/>
  <c r="E162" i="9"/>
  <c r="E161" i="9" s="1"/>
  <c r="D162" i="9"/>
  <c r="D161" i="9" s="1"/>
  <c r="E159" i="9"/>
  <c r="D159" i="9"/>
  <c r="E156" i="9"/>
  <c r="D156" i="9"/>
  <c r="E152" i="9"/>
  <c r="D152" i="9"/>
  <c r="E149" i="9"/>
  <c r="D149" i="9"/>
  <c r="E147" i="9"/>
  <c r="D147" i="9"/>
  <c r="E145" i="9"/>
  <c r="D145" i="9"/>
  <c r="E141" i="9"/>
  <c r="D141" i="9"/>
  <c r="E131" i="9"/>
  <c r="D131" i="9"/>
  <c r="E117" i="9"/>
  <c r="D117" i="9"/>
  <c r="E115" i="9"/>
  <c r="D115" i="9"/>
  <c r="E75" i="9"/>
  <c r="D75" i="9"/>
  <c r="E28" i="9"/>
  <c r="D28" i="9"/>
  <c r="E22" i="9"/>
  <c r="E21" i="9" s="1"/>
  <c r="D22" i="9"/>
  <c r="D21" i="9" s="1"/>
  <c r="E13" i="9"/>
  <c r="D13" i="9"/>
  <c r="E11" i="9"/>
  <c r="D11" i="9"/>
  <c r="C11" i="9"/>
  <c r="C13" i="9"/>
  <c r="C22" i="9"/>
  <c r="C21" i="9" s="1"/>
  <c r="C28" i="9"/>
  <c r="C75" i="9"/>
  <c r="C115" i="9"/>
  <c r="C117" i="9"/>
  <c r="C131" i="9"/>
  <c r="C141" i="9"/>
  <c r="C145" i="9"/>
  <c r="C147" i="9"/>
  <c r="C149" i="9"/>
  <c r="C152" i="9"/>
  <c r="C156" i="9"/>
  <c r="C159" i="9"/>
  <c r="C162" i="9"/>
  <c r="C161" i="9" s="1"/>
  <c r="D13" i="19" l="1"/>
  <c r="C93" i="39"/>
  <c r="D6" i="40"/>
  <c r="C14" i="14" s="1"/>
  <c r="D6" i="37"/>
  <c r="C13" i="14" s="1"/>
  <c r="D91" i="22"/>
  <c r="E93" i="24"/>
  <c r="E91" i="22"/>
  <c r="C14" i="32"/>
  <c r="D14" i="32"/>
  <c r="E14" i="32"/>
  <c r="E7" i="32" s="1"/>
  <c r="C13" i="15"/>
  <c r="C7" i="15" s="1"/>
  <c r="C27" i="9"/>
  <c r="D6" i="31"/>
  <c r="C11" i="14" s="1"/>
  <c r="D6" i="34"/>
  <c r="D6" i="25"/>
  <c r="C9" i="14" s="1"/>
  <c r="C7" i="32"/>
  <c r="D7" i="32"/>
  <c r="E6" i="34"/>
  <c r="E6" i="40"/>
  <c r="D14" i="14" s="1"/>
  <c r="E6" i="31"/>
  <c r="D11" i="14" s="1"/>
  <c r="F6" i="40"/>
  <c r="E14" i="14" s="1"/>
  <c r="F6" i="31"/>
  <c r="E11" i="14" s="1"/>
  <c r="F6" i="37"/>
  <c r="E13" i="14" s="1"/>
  <c r="F6" i="25"/>
  <c r="E9" i="14" s="1"/>
  <c r="F6" i="34"/>
  <c r="E6" i="37"/>
  <c r="D13" i="14" s="1"/>
  <c r="E6" i="25"/>
  <c r="D9" i="14" s="1"/>
  <c r="C91" i="22"/>
  <c r="E93" i="16"/>
  <c r="C93" i="18"/>
  <c r="C8" i="33"/>
  <c r="C93" i="36"/>
  <c r="C93" i="24"/>
  <c r="C8" i="36"/>
  <c r="C8" i="39"/>
  <c r="C7" i="39" s="1"/>
  <c r="C8" i="16"/>
  <c r="C6" i="22"/>
  <c r="C8" i="20"/>
  <c r="C8" i="30"/>
  <c r="C8" i="18"/>
  <c r="C7" i="18" s="1"/>
  <c r="C8" i="24"/>
  <c r="C7" i="24" s="1"/>
  <c r="E93" i="20"/>
  <c r="D93" i="24"/>
  <c r="D93" i="36"/>
  <c r="D93" i="16"/>
  <c r="D8" i="39"/>
  <c r="D8" i="16"/>
  <c r="D8" i="33"/>
  <c r="E8" i="16"/>
  <c r="E7" i="16" s="1"/>
  <c r="E6" i="22"/>
  <c r="E5" i="22" s="1"/>
  <c r="D8" i="20"/>
  <c r="D8" i="30"/>
  <c r="D6" i="22"/>
  <c r="D5" i="22" s="1"/>
  <c r="E8" i="39"/>
  <c r="E8" i="33"/>
  <c r="E8" i="20"/>
  <c r="E8" i="30"/>
  <c r="D8" i="18"/>
  <c r="D8" i="24"/>
  <c r="D7" i="24" s="1"/>
  <c r="D8" i="36"/>
  <c r="D7" i="36" s="1"/>
  <c r="E8" i="18"/>
  <c r="E8" i="24"/>
  <c r="E7" i="24" s="1"/>
  <c r="E8" i="36"/>
  <c r="D27" i="9"/>
  <c r="E27" i="9"/>
  <c r="E13" i="26"/>
  <c r="E7" i="26" s="1"/>
  <c r="D13" i="35"/>
  <c r="D7" i="35" s="1"/>
  <c r="D7" i="19"/>
  <c r="E6" i="28"/>
  <c r="D6" i="13"/>
  <c r="D125" i="6" s="1"/>
  <c r="F6" i="28"/>
  <c r="D6" i="28"/>
  <c r="D8" i="27"/>
  <c r="C94" i="27"/>
  <c r="C8" i="27"/>
  <c r="D94" i="27"/>
  <c r="E8" i="27"/>
  <c r="D93" i="20"/>
  <c r="E93" i="33"/>
  <c r="E93" i="36"/>
  <c r="D93" i="18"/>
  <c r="D93" i="30"/>
  <c r="E93" i="39"/>
  <c r="C93" i="16"/>
  <c r="E93" i="18"/>
  <c r="E93" i="30"/>
  <c r="C93" i="33"/>
  <c r="E94" i="27"/>
  <c r="C93" i="20"/>
  <c r="C93" i="30"/>
  <c r="D93" i="33"/>
  <c r="D93" i="39"/>
  <c r="C13" i="38"/>
  <c r="C7" i="38" s="1"/>
  <c r="C13" i="23"/>
  <c r="C7" i="23" s="1"/>
  <c r="D13" i="15"/>
  <c r="D7" i="15" s="1"/>
  <c r="C13" i="35"/>
  <c r="C7" i="35" s="1"/>
  <c r="D13" i="17"/>
  <c r="D7" i="17" s="1"/>
  <c r="D13" i="23"/>
  <c r="D7" i="23" s="1"/>
  <c r="C13" i="29"/>
  <c r="C7" i="29" s="1"/>
  <c r="E13" i="17"/>
  <c r="E7" i="17" s="1"/>
  <c r="E13" i="23"/>
  <c r="E7" i="23" s="1"/>
  <c r="D13" i="29"/>
  <c r="D7" i="29" s="1"/>
  <c r="E13" i="21"/>
  <c r="E7" i="21" s="1"/>
  <c r="E13" i="38"/>
  <c r="E7" i="38" s="1"/>
  <c r="C13" i="17"/>
  <c r="C7" i="17" s="1"/>
  <c r="C13" i="26"/>
  <c r="C7" i="26" s="1"/>
  <c r="E13" i="29"/>
  <c r="E7" i="29" s="1"/>
  <c r="C13" i="21"/>
  <c r="C7" i="21" s="1"/>
  <c r="D13" i="26"/>
  <c r="D7" i="26" s="1"/>
  <c r="C13" i="19"/>
  <c r="C7" i="19" s="1"/>
  <c r="E13" i="15"/>
  <c r="E7" i="15" s="1"/>
  <c r="E13" i="19"/>
  <c r="E7" i="19" s="1"/>
  <c r="D13" i="21"/>
  <c r="E13" i="35"/>
  <c r="E7" i="35" s="1"/>
  <c r="D13" i="38"/>
  <c r="D7" i="38" s="1"/>
  <c r="C7" i="9"/>
  <c r="C6" i="9" s="1"/>
  <c r="D155" i="9"/>
  <c r="D154" i="9" s="1"/>
  <c r="E155" i="9"/>
  <c r="E154" i="9" s="1"/>
  <c r="E7" i="9"/>
  <c r="E6" i="9" s="1"/>
  <c r="D7" i="9"/>
  <c r="D6" i="9" s="1"/>
  <c r="C155" i="9"/>
  <c r="C154" i="9" s="1"/>
  <c r="C10" i="7" s="1"/>
  <c r="E161" i="6"/>
  <c r="D161" i="6"/>
  <c r="C161" i="6"/>
  <c r="E104" i="6"/>
  <c r="E103" i="6" s="1"/>
  <c r="D104" i="6"/>
  <c r="D103" i="6" s="1"/>
  <c r="C104" i="6"/>
  <c r="C103" i="6" s="1"/>
  <c r="E88" i="6"/>
  <c r="D88" i="6"/>
  <c r="C88" i="6"/>
  <c r="E81" i="6"/>
  <c r="D81" i="6"/>
  <c r="C81" i="6"/>
  <c r="E72" i="6"/>
  <c r="D72" i="6"/>
  <c r="C72" i="6"/>
  <c r="E66" i="6"/>
  <c r="D66" i="6"/>
  <c r="C66" i="6"/>
  <c r="E63" i="6"/>
  <c r="D63" i="6"/>
  <c r="C63" i="6"/>
  <c r="E54" i="6"/>
  <c r="D54" i="6"/>
  <c r="C54" i="6"/>
  <c r="E40" i="6"/>
  <c r="D40" i="6"/>
  <c r="C40" i="6"/>
  <c r="E32" i="6"/>
  <c r="D32" i="6"/>
  <c r="C32" i="6"/>
  <c r="E27" i="6"/>
  <c r="D27" i="6"/>
  <c r="C27" i="6"/>
  <c r="E18" i="6"/>
  <c r="D18" i="6"/>
  <c r="C18" i="6"/>
  <c r="E14" i="6"/>
  <c r="D14" i="6"/>
  <c r="C14" i="6"/>
  <c r="E9" i="6"/>
  <c r="E8" i="6" s="1"/>
  <c r="D9" i="6"/>
  <c r="D8" i="6" s="1"/>
  <c r="C9" i="6"/>
  <c r="C8" i="6" s="1"/>
  <c r="E96" i="5"/>
  <c r="D96" i="5"/>
  <c r="C96" i="5"/>
  <c r="E94" i="5"/>
  <c r="D94" i="5"/>
  <c r="C94" i="5"/>
  <c r="E89" i="5"/>
  <c r="E88" i="5" s="1"/>
  <c r="E23" i="12" s="1"/>
  <c r="D89" i="5"/>
  <c r="D88" i="5" s="1"/>
  <c r="D23" i="12" s="1"/>
  <c r="C89" i="5"/>
  <c r="C88" i="5" s="1"/>
  <c r="C23" i="12" s="1"/>
  <c r="E85" i="5"/>
  <c r="E84" i="5" s="1"/>
  <c r="E22" i="12" s="1"/>
  <c r="D85" i="5"/>
  <c r="D84" i="5" s="1"/>
  <c r="D22" i="12" s="1"/>
  <c r="C85" i="5"/>
  <c r="C84" i="5" s="1"/>
  <c r="C22" i="12" s="1"/>
  <c r="E70" i="5"/>
  <c r="E21" i="12" s="1"/>
  <c r="D70" i="5"/>
  <c r="D21" i="12" s="1"/>
  <c r="C70" i="5"/>
  <c r="C21" i="12" s="1"/>
  <c r="E67" i="5"/>
  <c r="E20" i="12" s="1"/>
  <c r="D67" i="5"/>
  <c r="D20" i="12" s="1"/>
  <c r="C67" i="5"/>
  <c r="C20" i="12" s="1"/>
  <c r="E63" i="5"/>
  <c r="E19" i="12" s="1"/>
  <c r="D63" i="5"/>
  <c r="D19" i="12" s="1"/>
  <c r="C63" i="5"/>
  <c r="C19" i="12" s="1"/>
  <c r="E54" i="5"/>
  <c r="E18" i="12" s="1"/>
  <c r="D54" i="5"/>
  <c r="D18" i="12" s="1"/>
  <c r="C54" i="5"/>
  <c r="C18" i="12" s="1"/>
  <c r="E48" i="5"/>
  <c r="E17" i="12" s="1"/>
  <c r="D48" i="5"/>
  <c r="D17" i="12" s="1"/>
  <c r="C48" i="5"/>
  <c r="C17" i="12" s="1"/>
  <c r="E45" i="5"/>
  <c r="E16" i="12" s="1"/>
  <c r="D45" i="5"/>
  <c r="D16" i="12" s="1"/>
  <c r="C45" i="5"/>
  <c r="C16" i="12" s="1"/>
  <c r="E36" i="5"/>
  <c r="E15" i="12" s="1"/>
  <c r="D36" i="5"/>
  <c r="D15" i="12" s="1"/>
  <c r="C36" i="5"/>
  <c r="C15" i="12" s="1"/>
  <c r="E22" i="5"/>
  <c r="E14" i="12" s="1"/>
  <c r="D22" i="5"/>
  <c r="D14" i="12" s="1"/>
  <c r="C22" i="5"/>
  <c r="C14" i="12" s="1"/>
  <c r="E14" i="5"/>
  <c r="E13" i="12" s="1"/>
  <c r="D14" i="5"/>
  <c r="D13" i="12" s="1"/>
  <c r="C14" i="5"/>
  <c r="C13" i="12" s="1"/>
  <c r="E9" i="5"/>
  <c r="D9" i="5"/>
  <c r="C9" i="5"/>
  <c r="D10" i="12"/>
  <c r="C20" i="4"/>
  <c r="E18" i="4"/>
  <c r="E9" i="12" s="1"/>
  <c r="D18" i="4"/>
  <c r="D9" i="12" s="1"/>
  <c r="C18" i="4"/>
  <c r="C9" i="12" s="1"/>
  <c r="E14" i="4"/>
  <c r="E8" i="12" s="1"/>
  <c r="D14" i="4"/>
  <c r="D8" i="12" s="1"/>
  <c r="C14" i="4"/>
  <c r="C8" i="12" s="1"/>
  <c r="E9" i="4"/>
  <c r="D9" i="4"/>
  <c r="C9" i="4"/>
  <c r="F68" i="3"/>
  <c r="E14" i="13" s="1"/>
  <c r="E171" i="6" s="1"/>
  <c r="E68" i="3"/>
  <c r="D14" i="13" s="1"/>
  <c r="D171" i="6" s="1"/>
  <c r="D68" i="3"/>
  <c r="C14" i="13" s="1"/>
  <c r="C171" i="6" s="1"/>
  <c r="F55" i="3"/>
  <c r="E12" i="13" s="1"/>
  <c r="E157" i="6" s="1"/>
  <c r="E156" i="6" s="1"/>
  <c r="E55" i="3"/>
  <c r="D12" i="13" s="1"/>
  <c r="D157" i="6" s="1"/>
  <c r="D156" i="6" s="1"/>
  <c r="D55" i="3"/>
  <c r="C12" i="13" s="1"/>
  <c r="C157" i="6" s="1"/>
  <c r="C156" i="6" s="1"/>
  <c r="F39" i="3"/>
  <c r="E10" i="13" s="1"/>
  <c r="E147" i="6" s="1"/>
  <c r="E39" i="3"/>
  <c r="D10" i="13" s="1"/>
  <c r="D147" i="6" s="1"/>
  <c r="D39" i="3"/>
  <c r="C10" i="13" s="1"/>
  <c r="C147" i="6" s="1"/>
  <c r="F36" i="3"/>
  <c r="E9" i="13" s="1"/>
  <c r="E143" i="6" s="1"/>
  <c r="E36" i="3"/>
  <c r="D9" i="13" s="1"/>
  <c r="D143" i="6" s="1"/>
  <c r="D36" i="3"/>
  <c r="C9" i="13" s="1"/>
  <c r="C143" i="6" s="1"/>
  <c r="F26" i="3"/>
  <c r="E8" i="13" s="1"/>
  <c r="E26" i="3"/>
  <c r="D8" i="13" s="1"/>
  <c r="D141" i="6" s="1"/>
  <c r="D26" i="3"/>
  <c r="C8" i="13" s="1"/>
  <c r="C141" i="6" s="1"/>
  <c r="E26" i="7" l="1"/>
  <c r="C25" i="7"/>
  <c r="E7" i="30"/>
  <c r="D12" i="14"/>
  <c r="D26" i="7"/>
  <c r="C12" i="14"/>
  <c r="C26" i="7"/>
  <c r="C7" i="36"/>
  <c r="C13" i="11" s="1"/>
  <c r="D10" i="14"/>
  <c r="D25" i="7"/>
  <c r="E10" i="14"/>
  <c r="E25" i="7"/>
  <c r="D13" i="11"/>
  <c r="C8" i="7"/>
  <c r="C28" i="13"/>
  <c r="C9" i="10"/>
  <c r="C5" i="22"/>
  <c r="C15" i="11" s="1"/>
  <c r="C14" i="11"/>
  <c r="C6" i="10"/>
  <c r="F6" i="10"/>
  <c r="F9" i="10"/>
  <c r="E12" i="14"/>
  <c r="E141" i="6"/>
  <c r="E120" i="6" s="1"/>
  <c r="E119" i="6" s="1"/>
  <c r="E118" i="6" s="1"/>
  <c r="E28" i="13"/>
  <c r="E7" i="39"/>
  <c r="E14" i="11" s="1"/>
  <c r="C7" i="20"/>
  <c r="C7" i="11" s="1"/>
  <c r="C12" i="12"/>
  <c r="C8" i="5"/>
  <c r="C7" i="16"/>
  <c r="C8" i="11" s="1"/>
  <c r="D7" i="33"/>
  <c r="D12" i="11" s="1"/>
  <c r="D7" i="16"/>
  <c r="D8" i="11" s="1"/>
  <c r="C7" i="30"/>
  <c r="C11" i="11" s="1"/>
  <c r="C7" i="33"/>
  <c r="C12" i="11" s="1"/>
  <c r="E7" i="20"/>
  <c r="D7" i="20"/>
  <c r="D7" i="11" s="1"/>
  <c r="D7" i="18"/>
  <c r="D6" i="11" s="1"/>
  <c r="E7" i="33"/>
  <c r="E12" i="11" s="1"/>
  <c r="D7" i="39"/>
  <c r="D14" i="11" s="1"/>
  <c r="E7" i="18"/>
  <c r="E6" i="11" s="1"/>
  <c r="E7" i="36"/>
  <c r="D9" i="11"/>
  <c r="D7" i="30"/>
  <c r="D11" i="11" s="1"/>
  <c r="E7" i="11"/>
  <c r="E15" i="11"/>
  <c r="D12" i="12"/>
  <c r="D8" i="5"/>
  <c r="E12" i="12"/>
  <c r="E8" i="5"/>
  <c r="D8" i="7"/>
  <c r="D7" i="21"/>
  <c r="D15" i="11" s="1"/>
  <c r="E9" i="11"/>
  <c r="D28" i="13"/>
  <c r="E7" i="27"/>
  <c r="E10" i="11" s="1"/>
  <c r="C10" i="14"/>
  <c r="C7" i="27"/>
  <c r="D7" i="27"/>
  <c r="D10" i="11" s="1"/>
  <c r="E20" i="9"/>
  <c r="E5" i="9" s="1"/>
  <c r="E19" i="8"/>
  <c r="E18" i="8" s="1"/>
  <c r="E10" i="7"/>
  <c r="D20" i="9"/>
  <c r="D9" i="7" s="1"/>
  <c r="D19" i="8"/>
  <c r="D10" i="7"/>
  <c r="C20" i="9"/>
  <c r="C9" i="7" s="1"/>
  <c r="C19" i="8"/>
  <c r="C18" i="8" s="1"/>
  <c r="E9" i="7"/>
  <c r="D9" i="8"/>
  <c r="E9" i="8"/>
  <c r="E8" i="7"/>
  <c r="C9" i="8"/>
  <c r="E26" i="6"/>
  <c r="E25" i="6" s="1"/>
  <c r="E20" i="7" s="1"/>
  <c r="D26" i="6"/>
  <c r="D25" i="6" s="1"/>
  <c r="D20" i="7" s="1"/>
  <c r="C26" i="6"/>
  <c r="C25" i="6" s="1"/>
  <c r="C20" i="7" s="1"/>
  <c r="E11" i="11"/>
  <c r="E8" i="11"/>
  <c r="C6" i="11"/>
  <c r="E8" i="4"/>
  <c r="E7" i="12"/>
  <c r="C9" i="11"/>
  <c r="E10" i="12"/>
  <c r="C10" i="12"/>
  <c r="C8" i="4"/>
  <c r="C7" i="12"/>
  <c r="D8" i="4"/>
  <c r="D7" i="12"/>
  <c r="D6" i="12" s="1"/>
  <c r="E93" i="5"/>
  <c r="C13" i="4"/>
  <c r="D13" i="4"/>
  <c r="E13" i="4"/>
  <c r="D13" i="6"/>
  <c r="D7" i="6" s="1"/>
  <c r="C13" i="6"/>
  <c r="C7" i="6" s="1"/>
  <c r="D120" i="6"/>
  <c r="D119" i="6" s="1"/>
  <c r="D118" i="6" s="1"/>
  <c r="C120" i="6"/>
  <c r="C119" i="6" s="1"/>
  <c r="C118" i="6" s="1"/>
  <c r="E13" i="6"/>
  <c r="E7" i="6" s="1"/>
  <c r="C93" i="5"/>
  <c r="D93" i="5"/>
  <c r="D6" i="3"/>
  <c r="E6" i="3"/>
  <c r="F6" i="3"/>
  <c r="E24" i="7" s="1"/>
  <c r="D8" i="14" l="1"/>
  <c r="D25" i="14" s="1"/>
  <c r="D24" i="7"/>
  <c r="C8" i="14"/>
  <c r="C24" i="7"/>
  <c r="F9" i="8"/>
  <c r="C7" i="4"/>
  <c r="C5" i="9"/>
  <c r="C25" i="14"/>
  <c r="F5" i="10"/>
  <c r="F23" i="10" s="1"/>
  <c r="E8" i="14"/>
  <c r="E25" i="14" s="1"/>
  <c r="D6" i="10"/>
  <c r="E6" i="10" s="1"/>
  <c r="G6" i="10" s="1"/>
  <c r="D9" i="10"/>
  <c r="E9" i="10" s="1"/>
  <c r="G9" i="10" s="1"/>
  <c r="D7" i="5"/>
  <c r="E13" i="11"/>
  <c r="C7" i="5"/>
  <c r="E7" i="5"/>
  <c r="D5" i="10" s="1"/>
  <c r="D18" i="8"/>
  <c r="F18" i="8" s="1"/>
  <c r="F19" i="8"/>
  <c r="D5" i="9"/>
  <c r="D7" i="4"/>
  <c r="D5" i="11" s="1"/>
  <c r="D28" i="11" s="1"/>
  <c r="E7" i="4"/>
  <c r="C5" i="10" s="1"/>
  <c r="D14" i="8"/>
  <c r="E14" i="8"/>
  <c r="C14" i="8"/>
  <c r="D10" i="8"/>
  <c r="E10" i="8"/>
  <c r="E8" i="8" s="1"/>
  <c r="E24" i="8" s="1"/>
  <c r="C10" i="11"/>
  <c r="C12" i="7"/>
  <c r="C13" i="7" s="1"/>
  <c r="E12" i="7"/>
  <c r="E13" i="7" s="1"/>
  <c r="C10" i="8"/>
  <c r="C8" i="8" s="1"/>
  <c r="C24" i="8" s="1"/>
  <c r="D12" i="7"/>
  <c r="D13" i="7" s="1"/>
  <c r="C6" i="12"/>
  <c r="E24" i="12"/>
  <c r="E11" i="12" s="1"/>
  <c r="D24" i="12"/>
  <c r="D11" i="12" s="1"/>
  <c r="D5" i="12" s="1"/>
  <c r="D27" i="12" s="1"/>
  <c r="C24" i="12"/>
  <c r="C11" i="12" s="1"/>
  <c r="E6" i="12"/>
  <c r="C19" i="7"/>
  <c r="C13" i="8" s="1"/>
  <c r="D6" i="6"/>
  <c r="D5" i="6" s="1"/>
  <c r="E19" i="7"/>
  <c r="E13" i="8" s="1"/>
  <c r="C6" i="6"/>
  <c r="C5" i="6" s="1"/>
  <c r="E6" i="6"/>
  <c r="E5" i="6" s="1"/>
  <c r="D19" i="7"/>
  <c r="D13" i="8" s="1"/>
  <c r="C5" i="11" l="1"/>
  <c r="E5" i="11"/>
  <c r="E28" i="11"/>
  <c r="F13" i="8"/>
  <c r="C21" i="7"/>
  <c r="D27" i="7"/>
  <c r="D22" i="8" s="1"/>
  <c r="C27" i="7"/>
  <c r="C22" i="8" s="1"/>
  <c r="E27" i="7"/>
  <c r="E22" i="8" s="1"/>
  <c r="F14" i="8"/>
  <c r="D8" i="8"/>
  <c r="F8" i="8" s="1"/>
  <c r="F10" i="8"/>
  <c r="D21" i="7"/>
  <c r="E21" i="7"/>
  <c r="C5" i="12"/>
  <c r="C27" i="12" s="1"/>
  <c r="E5" i="12"/>
  <c r="E27" i="12" s="1"/>
  <c r="D23" i="10"/>
  <c r="C28" i="11"/>
  <c r="C23" i="10"/>
  <c r="E12" i="8"/>
  <c r="D12" i="8"/>
  <c r="C12" i="8"/>
  <c r="F22" i="8" l="1"/>
  <c r="F12" i="8"/>
  <c r="D24" i="8"/>
  <c r="F24" i="8" s="1"/>
  <c r="E26" i="8"/>
  <c r="E25" i="8"/>
  <c r="D25" i="8"/>
  <c r="C25" i="8"/>
  <c r="E5" i="10"/>
  <c r="G5" i="10" s="1"/>
  <c r="G23" i="10" s="1"/>
  <c r="D22" i="7"/>
  <c r="D28" i="7" s="1"/>
  <c r="E22" i="7"/>
  <c r="E28" i="7" s="1"/>
  <c r="E29" i="7" s="1"/>
  <c r="C22" i="7"/>
  <c r="C28" i="7" s="1"/>
  <c r="E23" i="10" l="1"/>
  <c r="F25" i="8"/>
  <c r="C33" i="7"/>
  <c r="C29" i="7"/>
  <c r="E33" i="7"/>
</calcChain>
</file>

<file path=xl/sharedStrings.xml><?xml version="1.0" encoding="utf-8"?>
<sst xmlns="http://schemas.openxmlformats.org/spreadsheetml/2006/main" count="2605" uniqueCount="904">
  <si>
    <t>Code</t>
  </si>
  <si>
    <t>DETAILS</t>
  </si>
  <si>
    <t>Total Expenditure</t>
  </si>
  <si>
    <t>Recurrent Expenditure</t>
  </si>
  <si>
    <t>Personnel Cost</t>
  </si>
  <si>
    <t>Salary</t>
  </si>
  <si>
    <t>Salaries And Wages</t>
  </si>
  <si>
    <t>Over Time Payments</t>
  </si>
  <si>
    <t>Consolidated Revenue Fund Charge- Salaries</t>
  </si>
  <si>
    <t>Allowances And Social Contribution</t>
  </si>
  <si>
    <t>Allowances</t>
  </si>
  <si>
    <t>Furniture Allowance</t>
  </si>
  <si>
    <t>Severance Allowance</t>
  </si>
  <si>
    <t>Other Allowances</t>
  </si>
  <si>
    <t>Social Contributions</t>
  </si>
  <si>
    <t>Contribution By LGAs</t>
  </si>
  <si>
    <t>Social Benefits</t>
  </si>
  <si>
    <t>Gratuity</t>
  </si>
  <si>
    <t>Pension</t>
  </si>
  <si>
    <t>Other Benefits</t>
  </si>
  <si>
    <t>Recurrent Costs</t>
  </si>
  <si>
    <t>Overhead Cost</t>
  </si>
  <si>
    <t>Travel &amp; Transport – General</t>
  </si>
  <si>
    <t>Local Travel &amp; Transport: Training</t>
  </si>
  <si>
    <t>Local Travel &amp; Transport: Others</t>
  </si>
  <si>
    <t>International Travel &amp; Transport: Training</t>
  </si>
  <si>
    <t>International Travel &amp; Transport: Others</t>
  </si>
  <si>
    <t>Utilities – General</t>
  </si>
  <si>
    <t>Electricity Charges</t>
  </si>
  <si>
    <t>Telephone Charges</t>
  </si>
  <si>
    <t>Internet Access Charges</t>
  </si>
  <si>
    <t>Dstv Subscription Charges</t>
  </si>
  <si>
    <t>Water Rates</t>
  </si>
  <si>
    <t>Sewage Charges</t>
  </si>
  <si>
    <t>Software Charges/ Licence Renewal</t>
  </si>
  <si>
    <t>Materials &amp; Supplies – General</t>
  </si>
  <si>
    <t>Office Stationaries And Consumables</t>
  </si>
  <si>
    <t>Books</t>
  </si>
  <si>
    <t>Newspapers</t>
  </si>
  <si>
    <t>Magazines &amp; Periodicals</t>
  </si>
  <si>
    <t>Printing Of Non-Security Documents</t>
  </si>
  <si>
    <t>Printing Of Security Documents</t>
  </si>
  <si>
    <t>Drugs/Laboratory/Medical Supplies</t>
  </si>
  <si>
    <t>Field &amp; Camping Materials Supplies</t>
  </si>
  <si>
    <t>Uniforms/Robes &amp; Other Clothing</t>
  </si>
  <si>
    <t>Teaching Aids / Instruction Materials</t>
  </si>
  <si>
    <t>Food Stuff / Catering Materials Supplies</t>
  </si>
  <si>
    <t>Production, Of Financial Statements</t>
  </si>
  <si>
    <t xml:space="preserve">Production Of Annual Reports To Public </t>
  </si>
  <si>
    <t>Maintenance Services – General</t>
  </si>
  <si>
    <t>Maintenance Of Motor Vehicle/ Equipment</t>
  </si>
  <si>
    <t>Maintenance Of Office Furniture</t>
  </si>
  <si>
    <t>Maintenance Of Buildings</t>
  </si>
  <si>
    <t>Maintenance Of Office / It Equipment</t>
  </si>
  <si>
    <t>Maintenance Of Plants/Generators</t>
  </si>
  <si>
    <t>Other Maintenance Services</t>
  </si>
  <si>
    <t>Maintenance Of Street Lightings</t>
  </si>
  <si>
    <t>Maintenance Of Communication Equipment</t>
  </si>
  <si>
    <t>Training – General</t>
  </si>
  <si>
    <t>Local Training</t>
  </si>
  <si>
    <t>International Training</t>
  </si>
  <si>
    <t>Other Services – General</t>
  </si>
  <si>
    <t>Security Services</t>
  </si>
  <si>
    <t>Office Rent</t>
  </si>
  <si>
    <t>Residential Rent</t>
  </si>
  <si>
    <t>Security Vote (Including Operations)</t>
  </si>
  <si>
    <t>Cleaning &amp; Fumigation Services</t>
  </si>
  <si>
    <t>Consulting &amp; Professional Services</t>
  </si>
  <si>
    <t>Financial Consulting</t>
  </si>
  <si>
    <t>Information Technology Consulting</t>
  </si>
  <si>
    <t>Legal Services</t>
  </si>
  <si>
    <t>Agricultural Consulting</t>
  </si>
  <si>
    <t>Medical Consulting</t>
  </si>
  <si>
    <t>Auditing Of Accounts</t>
  </si>
  <si>
    <t>Media Relation Services</t>
  </si>
  <si>
    <t>Other Consulting Services</t>
  </si>
  <si>
    <t>Fuel &amp; Lubricants – General</t>
  </si>
  <si>
    <t>Motor Vehicle Fuel Cost</t>
  </si>
  <si>
    <t>Other Transport Equipment Fuel Cost</t>
  </si>
  <si>
    <t>Plant / Generator Fuel Cost</t>
  </si>
  <si>
    <t>Financial Charges – General</t>
  </si>
  <si>
    <t>Bank Charges</t>
  </si>
  <si>
    <t>Insurance Premium</t>
  </si>
  <si>
    <t>Miscellaneous Expenses General</t>
  </si>
  <si>
    <t>Refreshment &amp; Meals</t>
  </si>
  <si>
    <t>Honorarium &amp; Sitting Allowance</t>
  </si>
  <si>
    <t>Publicity &amp; Advertisements</t>
  </si>
  <si>
    <t>Medical Expenses-Local</t>
  </si>
  <si>
    <t>Postages &amp; Courier Services</t>
  </si>
  <si>
    <t>Welfare Packages</t>
  </si>
  <si>
    <t>Subscription To Professional Bodies</t>
  </si>
  <si>
    <t>Sporting Activities</t>
  </si>
  <si>
    <t>Direct Teaching &amp; Laboratory Cost</t>
  </si>
  <si>
    <t>Annual Budget Expenses &amp; Administration</t>
  </si>
  <si>
    <t>Election-Logistics Support</t>
  </si>
  <si>
    <t>Medical Expenses-International</t>
  </si>
  <si>
    <t>Special Days/Celebrations</t>
  </si>
  <si>
    <t>Grants And Contributions General</t>
  </si>
  <si>
    <t>Local Grants And Contributions</t>
  </si>
  <si>
    <t xml:space="preserve">Grants To Government/Agencies </t>
  </si>
  <si>
    <t>Grants To Communities/Ngos</t>
  </si>
  <si>
    <t>Subsidies General</t>
  </si>
  <si>
    <t>Subsidy To Public/Public Institutions</t>
  </si>
  <si>
    <t>Education Subsidy</t>
  </si>
  <si>
    <t>Religious Pilgrimage Subsidy</t>
  </si>
  <si>
    <t>Exams Fees Subsidy</t>
  </si>
  <si>
    <t>Public Debt Charges</t>
  </si>
  <si>
    <t>Foreign Principal</t>
  </si>
  <si>
    <t>Foreign Principal - Short Term Borrowings</t>
  </si>
  <si>
    <t>Domestic Principal</t>
  </si>
  <si>
    <t>Domestic Principal - Short Term Borrowings</t>
  </si>
  <si>
    <t>Economic</t>
  </si>
  <si>
    <t>Details</t>
  </si>
  <si>
    <t>Assets (Capital Expenditure)</t>
  </si>
  <si>
    <t>Land &amp; Building – General</t>
  </si>
  <si>
    <t>Land And Buildings - Office</t>
  </si>
  <si>
    <t>Infrastructure – General</t>
  </si>
  <si>
    <t>Roads And Drainages</t>
  </si>
  <si>
    <t>Plant &amp; Machinery – General</t>
  </si>
  <si>
    <t>Earthmoving Equipment – Tractors</t>
  </si>
  <si>
    <t>Fixed Assets – General</t>
  </si>
  <si>
    <t>Motor Vehicles</t>
  </si>
  <si>
    <t>Tricycles</t>
  </si>
  <si>
    <t>Motor Cycles</t>
  </si>
  <si>
    <t xml:space="preserve">Bicycles </t>
  </si>
  <si>
    <t>Office Equipment – General</t>
  </si>
  <si>
    <t>Computers</t>
  </si>
  <si>
    <t>Furniture &amp; Fittings – General</t>
  </si>
  <si>
    <t>Chairs</t>
  </si>
  <si>
    <t>Tables</t>
  </si>
  <si>
    <t>Other Specialised Assets-Gen</t>
  </si>
  <si>
    <t>Biological Assets/Livestock</t>
  </si>
  <si>
    <t>Laboratory/Medical Equipment</t>
  </si>
  <si>
    <t>Agricultural Equipment</t>
  </si>
  <si>
    <t>Educational Materials/Equipment</t>
  </si>
  <si>
    <t>Land &amp; Buildings – Administrative</t>
  </si>
  <si>
    <t>Land &amp; Buildings – Residential</t>
  </si>
  <si>
    <t>Other Investment Property</t>
  </si>
  <si>
    <t>Intangible Assets</t>
  </si>
  <si>
    <t>Goodwill (Acquired)</t>
  </si>
  <si>
    <t>Research &amp; Development</t>
  </si>
  <si>
    <t>Trade fair and Exhibitions</t>
  </si>
  <si>
    <t>Asset Under Construction</t>
  </si>
  <si>
    <r>
      <t xml:space="preserve">KATSINA STATE MINISTRY FOR LOCAL GOVERNMENT AND CHIEFTANCY AFFAIRS                </t>
    </r>
    <r>
      <rPr>
        <b/>
        <i/>
        <sz val="12"/>
        <color theme="1"/>
        <rFont val="Tahoma"/>
        <family val="2"/>
      </rPr>
      <t>F.xii</t>
    </r>
  </si>
  <si>
    <t>Economic
Code</t>
  </si>
  <si>
    <t>Program
Code</t>
  </si>
  <si>
    <t>Investment - Land &amp; Building - Gen</t>
  </si>
  <si>
    <t>EXPENDITURES</t>
  </si>
  <si>
    <t>PERSONNEL COST</t>
  </si>
  <si>
    <t>SALARY</t>
  </si>
  <si>
    <t>SALARIES AND WAGES</t>
  </si>
  <si>
    <t>OVER TIME PAYMENTS</t>
  </si>
  <si>
    <t>CONSOLIDATED REVENUE FUND CHARGE- SALARIES</t>
  </si>
  <si>
    <t>ALLOWANCES AND SOCIAL CONTRIBUTION</t>
  </si>
  <si>
    <t>ALLOWANCES</t>
  </si>
  <si>
    <t>FURNITURE ALLOWANCE</t>
  </si>
  <si>
    <t>SEVERANCE ALLOWANCE</t>
  </si>
  <si>
    <t>OTHER ALLOWANCES</t>
  </si>
  <si>
    <t>SOCIAL CONTRIBUTIONS</t>
  </si>
  <si>
    <t xml:space="preserve">CONTRIBUTION BY LGAs </t>
  </si>
  <si>
    <t>SOCIAL BENEFITS</t>
  </si>
  <si>
    <t>GRATUITY</t>
  </si>
  <si>
    <t>PENSION</t>
  </si>
  <si>
    <t>OTHER RECURRENT COSTS</t>
  </si>
  <si>
    <t>OVERHEAD COST</t>
  </si>
  <si>
    <t>TRAVEL &amp; TRANSPORT – GENERAL</t>
  </si>
  <si>
    <t>LOCAL TRAVEL &amp; TRANSPORT: TRAINING</t>
  </si>
  <si>
    <t>LOCAL TRAVEL &amp; TRANSPORT: OTHERS</t>
  </si>
  <si>
    <t>INTERNATIONAL TRAVEL &amp; TRANSPORT: TRAINING</t>
  </si>
  <si>
    <t>INTERNATIONAL TRAVEL &amp; TRANSPORT: OTHERS</t>
  </si>
  <si>
    <t>UTILITIES – GENERAL</t>
  </si>
  <si>
    <t>ELECTRICITY CHARGES</t>
  </si>
  <si>
    <t>TELEPHONE CHARGES</t>
  </si>
  <si>
    <t>INTERNET ACCESS CHARGES</t>
  </si>
  <si>
    <t>DSTV SUBSCRIPTION CHARGES</t>
  </si>
  <si>
    <t>WATER RATES</t>
  </si>
  <si>
    <t>SEWAGE CHARGES</t>
  </si>
  <si>
    <t>SOFTWARE CHARGES/ LICENCE RENEWAL</t>
  </si>
  <si>
    <t>MATERIALS &amp; SUPPLIES – GENERAL</t>
  </si>
  <si>
    <t>OFFICE STATIONERIES/CONSUMABLES</t>
  </si>
  <si>
    <t>BOOKS</t>
  </si>
  <si>
    <t>NEWSPAPERS</t>
  </si>
  <si>
    <t>MAGAZINES &amp; PERIODICALS</t>
  </si>
  <si>
    <t>PRINTING OF NON-SECURITY DOCUMENTS</t>
  </si>
  <si>
    <t>PRINTING OF SECURITY DOCUMENTS</t>
  </si>
  <si>
    <t>DRUGS/LABORATORY/MEDICAL SUPPLIES</t>
  </si>
  <si>
    <t>FIELD &amp; CAMPING MATERIALS SUPPLIES</t>
  </si>
  <si>
    <t>UNIFORMS/ROBES &amp; OTHER CLOTHING</t>
  </si>
  <si>
    <t>TEACHING AIDS / INSTRUCTION MATERIALS</t>
  </si>
  <si>
    <t>FOOD STUFF / CATERING MATERIALS SUPPLIES</t>
  </si>
  <si>
    <t>PRODUCTION OF FINANCIAL STATEMENTS</t>
  </si>
  <si>
    <t xml:space="preserve">PRODUCTION OF REPORTS TO PUBLIC </t>
  </si>
  <si>
    <t>MAINTENANCE SERVICES – GENERAL</t>
  </si>
  <si>
    <t>MAINTENANCE OF MOTOR VEHICLE</t>
  </si>
  <si>
    <t>MAINTENANCE OF OFFICE FURNITURE</t>
  </si>
  <si>
    <t>MAINTENANCE OF OFFICE BUILDING / RESIDENTIAL QTRS</t>
  </si>
  <si>
    <t>MAINTENANCE OF OFFICE / IT EQUIPMENTS</t>
  </si>
  <si>
    <t>MAINTENANCE OF PLANTS/GENERATORS</t>
  </si>
  <si>
    <t>OTHER MAINTENANCE SERVICES</t>
  </si>
  <si>
    <t>MAINTENANCE OF STREET LIGHTINGS</t>
  </si>
  <si>
    <t>MAINTENANCE OF COMMUNICATION EQUIPMENT</t>
  </si>
  <si>
    <t>TRAINING – GENERAL</t>
  </si>
  <si>
    <t>LOCAL TRAINING</t>
  </si>
  <si>
    <t>INTERNATIONAL TRAINING</t>
  </si>
  <si>
    <t>OTHER SERVICES – GENERAL</t>
  </si>
  <si>
    <t>SECURITY SERVICES</t>
  </si>
  <si>
    <t>RESIDENTIAL RENT</t>
  </si>
  <si>
    <t>SECURITY VOTE (INCLUDING OPERATIONS)</t>
  </si>
  <si>
    <t>CLEANING &amp; FUMIGATION SERVICES</t>
  </si>
  <si>
    <t>CONSULTING &amp; PROFESSIONAL SERVICES – GENERAL</t>
  </si>
  <si>
    <t>FINANCIAL CONSULTING</t>
  </si>
  <si>
    <t>INFORMATION TECHNOLOGY CONSULTING</t>
  </si>
  <si>
    <t>LEGAL SERVICES</t>
  </si>
  <si>
    <t>AGRICULTURAL CONSULTING</t>
  </si>
  <si>
    <t>MEDICAL CONSULTING</t>
  </si>
  <si>
    <t>FUEL &amp; LUBRICANTS – GENERAL</t>
  </si>
  <si>
    <t>MOTOR VEHICLE FUEL COST</t>
  </si>
  <si>
    <t>OTHER TRANSPORT EQUIPMENT FUEL COST</t>
  </si>
  <si>
    <t>PLANT / GENERATOR FUEL COST</t>
  </si>
  <si>
    <t>FINANCIAL CHARGES - GENERAL</t>
  </si>
  <si>
    <t>INSURANCE PREMIUM</t>
  </si>
  <si>
    <t>MISCELLANEOUS EXPENSES GENERAL</t>
  </si>
  <si>
    <t>REFRESHMENT &amp; MEALS</t>
  </si>
  <si>
    <t>HONORARIUM &amp; SITTING ALLOWANCE</t>
  </si>
  <si>
    <t>PUBLICITY &amp; ADVERTISEMENTS</t>
  </si>
  <si>
    <t>MEDICAL EXPENSES-LOCAL</t>
  </si>
  <si>
    <t>POSTAGES &amp; COURIER SERVICES</t>
  </si>
  <si>
    <t>WELFARE PACKAGES</t>
  </si>
  <si>
    <t>SUBSCRIPTION TO PROFESSIONAL BODIES</t>
  </si>
  <si>
    <t>SPORTING ACTIVITIES</t>
  </si>
  <si>
    <t>DIRECT TEACHING &amp; LABORATORY COST</t>
  </si>
  <si>
    <t xml:space="preserve">ANNUAL BUDGET EXPENSES </t>
  </si>
  <si>
    <t>ELECTION-LOGISTICS SUPPORT</t>
  </si>
  <si>
    <t>SPECIAL DAYS/CELEBRATIONS</t>
  </si>
  <si>
    <t>GRANTS AND CONTRIBUTIONS</t>
  </si>
  <si>
    <t>LOCAL GRANTS AND CONTRIBUTIONS</t>
  </si>
  <si>
    <t>GRANTS TO GOVERNMENT AGENCIES</t>
  </si>
  <si>
    <t>GRANTS TO COMMUNITIES/NGOs</t>
  </si>
  <si>
    <t>ASSETS (CAPITAL EXPENDITURE)</t>
  </si>
  <si>
    <t>NON-CURRENT (FIXED) ASSETS</t>
  </si>
  <si>
    <t>FIXED ASSETS - PROPERTY, PLANT &amp; EQUIPMENT</t>
  </si>
  <si>
    <t>LAND &amp; BUILDING – GENERAL</t>
  </si>
  <si>
    <t>LAND &amp; BUILDINGS – ADMINISTRATIVE</t>
  </si>
  <si>
    <t>LAND &amp; BUILDINGS – RESIDENTIAL</t>
  </si>
  <si>
    <t>OTHER STORAGE FACILITIES</t>
  </si>
  <si>
    <t>INFRASTRUCTURE – GENERAL</t>
  </si>
  <si>
    <t>ROADS &amp; BRIDGES</t>
  </si>
  <si>
    <t>ZOOS, PARKS &amp; RESERVES</t>
  </si>
  <si>
    <t>SECURITY INSTALLATIONS/ EQUIPMENT</t>
  </si>
  <si>
    <t>ELECTRICITY TRANSMISSION NETWORK</t>
  </si>
  <si>
    <t>WATER DISTRIBUTION NETWORK</t>
  </si>
  <si>
    <t>SEWAGE/ DRAINAGE NETWORK</t>
  </si>
  <si>
    <t>DAMS</t>
  </si>
  <si>
    <t>SPECIALISED SECURITY EQUIPMENT (E.G. SATELLITE)</t>
  </si>
  <si>
    <t>MONUMENTS</t>
  </si>
  <si>
    <t>HERITAGE ASSETS</t>
  </si>
  <si>
    <t>BOREHOLES &amp; OTHER WATER FACILITIES</t>
  </si>
  <si>
    <t>WASTE DISPOSAL EQUIPMENTS</t>
  </si>
  <si>
    <t>PLANT &amp; MACHINERY – GENERAL</t>
  </si>
  <si>
    <t xml:space="preserve">POWER PLANTS </t>
  </si>
  <si>
    <t>POWER GENERATING SETS</t>
  </si>
  <si>
    <t>FIXED ASSETS – GENERAL</t>
  </si>
  <si>
    <t>MOTOR VEHICLES</t>
  </si>
  <si>
    <t>OFFICE EQUIPMENT – GENERAL</t>
  </si>
  <si>
    <t>COMPUTERS</t>
  </si>
  <si>
    <t>PRINTERS</t>
  </si>
  <si>
    <t>OTHER EQUIPMENTS</t>
  </si>
  <si>
    <t>FURNITURE &amp; FITTINGS – GENERAL</t>
  </si>
  <si>
    <t>CHAIRS</t>
  </si>
  <si>
    <t>TABLES</t>
  </si>
  <si>
    <t>SAFES/ FILE CABINETS/ CUPBOARDS</t>
  </si>
  <si>
    <t>SPECIALISED ASSETS-GENERAL</t>
  </si>
  <si>
    <t>BIOLOGICAL ASSETS</t>
  </si>
  <si>
    <t>LABORATORY/MEDICAL EQUIPMENTS</t>
  </si>
  <si>
    <t>AGRICULTURAL MATERIALS AND EQUIPMENTS</t>
  </si>
  <si>
    <t>EDUCATIONAL MATERIALS/EQUIPMENTS</t>
  </si>
  <si>
    <t>INVESTMENT PROPERTY</t>
  </si>
  <si>
    <t>INVESTMENT - LAND &amp; BUILDING – GEN</t>
  </si>
  <si>
    <t>LAND &amp; BUILDINGS - ADMINISTRATIVE INVESTMENT PROPERTY</t>
  </si>
  <si>
    <t>LAND &amp; BUILDINGS - RESIDENTIAL INVESTMENT PROPERTY</t>
  </si>
  <si>
    <t>OTHER STORAGE FACILITIES INVESTMENT PROPERTY</t>
  </si>
  <si>
    <t>INTANGIBLE ASSETS</t>
  </si>
  <si>
    <t>GOODWILL (ACQUIRED)</t>
  </si>
  <si>
    <t>PATENT RIGHT</t>
  </si>
  <si>
    <t>TRADE MARK</t>
  </si>
  <si>
    <t>FRANCHISE</t>
  </si>
  <si>
    <t>RESEARCH &amp; DEVELOPMENT</t>
  </si>
  <si>
    <t>BROADCAST RIGHTS</t>
  </si>
  <si>
    <t>CONTINGENCY</t>
  </si>
  <si>
    <t>SOFTWARE</t>
  </si>
  <si>
    <t>S/N</t>
  </si>
  <si>
    <t>OPENING BALANCE</t>
  </si>
  <si>
    <t>RECEIPTS:</t>
  </si>
  <si>
    <t>LG SHARE OF FAAC</t>
  </si>
  <si>
    <t>INDEPENDENT REVENUE</t>
  </si>
  <si>
    <t>AID &amp; GRANTS</t>
  </si>
  <si>
    <t>OTHER CAPITAL RECEIPTS</t>
  </si>
  <si>
    <t>TOTAL CURRENT YEAR RECEIPTS</t>
  </si>
  <si>
    <t>TOTAL PROJECTED FUNDS AVAILABLE</t>
  </si>
  <si>
    <t>EXPENDITURE:</t>
  </si>
  <si>
    <t>A:  RECURRENT DEBT</t>
  </si>
  <si>
    <t xml:space="preserve"> LOANS REPAYMENT</t>
  </si>
  <si>
    <t>TOTAL RECURRENT DEBT</t>
  </si>
  <si>
    <t>B:  RECURRENT EXPENDITURE - NON-DEBT</t>
  </si>
  <si>
    <t>PERSONNEL COSTS</t>
  </si>
  <si>
    <t>OVERHEAD COSTS</t>
  </si>
  <si>
    <t>TOTAL RECURRENT NON-DEBT</t>
  </si>
  <si>
    <t>TOTAL RECURRENT EXPENDITURE</t>
  </si>
  <si>
    <t>C:  CAPITAL EXPENDITURE BY SECTORS</t>
  </si>
  <si>
    <t>ADMINISTRATION SECTOR</t>
  </si>
  <si>
    <t>ECONOMIC SECTOR</t>
  </si>
  <si>
    <t>SOCIAL SECTOR</t>
  </si>
  <si>
    <t>TOTAL CAPITAL EXPENDITURE</t>
  </si>
  <si>
    <t>TOTAL EXPENDITURE (BUDGET SIZE)</t>
  </si>
  <si>
    <t>BUDGET SURPLUS/(DEFICIT)</t>
  </si>
  <si>
    <t>FINANCE DEFICIT BY:</t>
  </si>
  <si>
    <t>INTERNAL LOANS/BORROWINGS</t>
  </si>
  <si>
    <t>TOTAL LOANS</t>
  </si>
  <si>
    <t>CLOSING BALANCE</t>
  </si>
  <si>
    <t xml:space="preserve">Item </t>
  </si>
  <si>
    <t>%</t>
  </si>
  <si>
    <t>A</t>
  </si>
  <si>
    <t>Opening Balance</t>
  </si>
  <si>
    <t>B</t>
  </si>
  <si>
    <t>Recurrent Revenue</t>
  </si>
  <si>
    <t>D</t>
  </si>
  <si>
    <t>Transfer to Capital Account</t>
  </si>
  <si>
    <t>C</t>
  </si>
  <si>
    <t>Capital Receipts</t>
  </si>
  <si>
    <t>E</t>
  </si>
  <si>
    <t>3200 - ASSETS (CAPITAL EXPENDITURE)</t>
  </si>
  <si>
    <t>F</t>
  </si>
  <si>
    <t xml:space="preserve">Total Revenue </t>
  </si>
  <si>
    <t>G</t>
  </si>
  <si>
    <t>Budget Surplus /(Deficit) =A+B+C-D-E</t>
  </si>
  <si>
    <r>
      <t>1100</t>
    </r>
    <r>
      <rPr>
        <sz val="12"/>
        <color theme="1"/>
        <rFont val="Tahoma"/>
        <family val="2"/>
      </rPr>
      <t xml:space="preserve"> -LOCAL GOVERNMENT SHARE OF FAAC</t>
    </r>
  </si>
  <si>
    <r>
      <t>1200</t>
    </r>
    <r>
      <rPr>
        <sz val="12"/>
        <color theme="1"/>
        <rFont val="Tahoma"/>
        <family val="2"/>
      </rPr>
      <t>-INDEPENDENT REVENUE</t>
    </r>
  </si>
  <si>
    <r>
      <t>2100</t>
    </r>
    <r>
      <rPr>
        <sz val="12"/>
        <color theme="1"/>
        <rFont val="Tahoma"/>
        <family val="2"/>
      </rPr>
      <t xml:space="preserve"> - PERSONNEL COST</t>
    </r>
  </si>
  <si>
    <r>
      <t>2200</t>
    </r>
    <r>
      <rPr>
        <sz val="12"/>
        <color theme="1"/>
        <rFont val="Tahoma"/>
        <family val="2"/>
      </rPr>
      <t xml:space="preserve"> - OTHER RECURRENT COST</t>
    </r>
  </si>
  <si>
    <r>
      <t>1300</t>
    </r>
    <r>
      <rPr>
        <sz val="12"/>
        <color theme="1"/>
        <rFont val="Tahoma"/>
        <family val="2"/>
      </rPr>
      <t xml:space="preserve"> - AID AND GRANTS</t>
    </r>
  </si>
  <si>
    <r>
      <t>1400</t>
    </r>
    <r>
      <rPr>
        <sz val="12"/>
        <color theme="1"/>
        <rFont val="Tahoma"/>
        <family val="2"/>
      </rPr>
      <t>- OTHER CAPITAL RECEIPTS</t>
    </r>
  </si>
  <si>
    <t xml:space="preserve"> </t>
  </si>
  <si>
    <r>
      <t>REVENUE</t>
    </r>
    <r>
      <rPr>
        <sz val="11"/>
        <color rgb="FF000000"/>
        <rFont val="Tahoma"/>
        <family val="2"/>
      </rPr>
      <t xml:space="preserve"> </t>
    </r>
  </si>
  <si>
    <r>
      <t>GOVERNMENT SHARE OF FAAC</t>
    </r>
    <r>
      <rPr>
        <sz val="11"/>
        <color rgb="FF000000"/>
        <rFont val="Tahoma"/>
        <family val="2"/>
      </rPr>
      <t xml:space="preserve"> </t>
    </r>
  </si>
  <si>
    <r>
      <t>LG GOVERNMENT SHARE OF STATUTORY REVENUE</t>
    </r>
    <r>
      <rPr>
        <sz val="11"/>
        <color rgb="FF000000"/>
        <rFont val="Tahoma"/>
        <family val="2"/>
      </rPr>
      <t xml:space="preserve"> </t>
    </r>
  </si>
  <si>
    <r>
      <t>LG GOVERNMENT SHARE OF VAT</t>
    </r>
    <r>
      <rPr>
        <sz val="11"/>
        <color rgb="FF000000"/>
        <rFont val="Tahoma"/>
        <family val="2"/>
      </rPr>
      <t xml:space="preserve"> </t>
    </r>
  </si>
  <si>
    <t xml:space="preserve">LG SHARE OF VAT </t>
  </si>
  <si>
    <r>
      <t>LG GOVERNMENT SHARE OF OTHER REVENUE</t>
    </r>
    <r>
      <rPr>
        <sz val="11"/>
        <color rgb="FF000000"/>
        <rFont val="Tahoma"/>
        <family val="2"/>
      </rPr>
      <t xml:space="preserve"> </t>
    </r>
  </si>
  <si>
    <t xml:space="preserve">EXCESS CRUDE </t>
  </si>
  <si>
    <t xml:space="preserve">LG SPECIAL ALLOCATIONS </t>
  </si>
  <si>
    <r>
      <t>INDEPENDENT REVENUE</t>
    </r>
    <r>
      <rPr>
        <sz val="11"/>
        <color rgb="FF000000"/>
        <rFont val="Tahoma"/>
        <family val="2"/>
      </rPr>
      <t xml:space="preserve"> </t>
    </r>
  </si>
  <si>
    <r>
      <t>TAX REVENUE</t>
    </r>
    <r>
      <rPr>
        <sz val="11"/>
        <color rgb="FF000000"/>
        <rFont val="Tahoma"/>
        <family val="2"/>
      </rPr>
      <t xml:space="preserve"> </t>
    </r>
  </si>
  <si>
    <r>
      <t>OTHER TAXES</t>
    </r>
    <r>
      <rPr>
        <sz val="11"/>
        <color rgb="FF000000"/>
        <rFont val="Tahoma"/>
        <family val="2"/>
      </rPr>
      <t xml:space="preserve"> </t>
    </r>
  </si>
  <si>
    <t xml:space="preserve">STAMP DUTY </t>
  </si>
  <si>
    <t xml:space="preserve">DEVELOPMENT TAX/LEVY </t>
  </si>
  <si>
    <t xml:space="preserve">LIVESTOCK TAX </t>
  </si>
  <si>
    <t xml:space="preserve">OTHER SERVICE TAXES </t>
  </si>
  <si>
    <r>
      <t>NON-TAX REVENUE</t>
    </r>
    <r>
      <rPr>
        <sz val="11"/>
        <color rgb="FF000000"/>
        <rFont val="Tahoma"/>
        <family val="2"/>
      </rPr>
      <t xml:space="preserve"> </t>
    </r>
  </si>
  <si>
    <r>
      <t>LICENCES – GENERAL</t>
    </r>
    <r>
      <rPr>
        <sz val="11"/>
        <color rgb="FF000000"/>
        <rFont val="Tahoma"/>
        <family val="2"/>
      </rPr>
      <t xml:space="preserve"> </t>
    </r>
  </si>
  <si>
    <r>
      <t>RADIO/TELEVISION STATION LICENCES</t>
    </r>
    <r>
      <rPr>
        <b/>
        <sz val="11"/>
        <color rgb="FF000000"/>
        <rFont val="Tahoma"/>
        <family val="2"/>
      </rPr>
      <t xml:space="preserve"> </t>
    </r>
  </si>
  <si>
    <r>
      <t>REGISTATION OF VOLUNTARY ORGANIZATIONS</t>
    </r>
    <r>
      <rPr>
        <b/>
        <sz val="11"/>
        <color rgb="FF000000"/>
        <rFont val="Tahoma"/>
        <family val="2"/>
      </rPr>
      <t xml:space="preserve"> </t>
    </r>
  </si>
  <si>
    <r>
      <t>BAKE HOUSE LICENCE</t>
    </r>
    <r>
      <rPr>
        <b/>
        <sz val="11"/>
        <color rgb="FF000000"/>
        <rFont val="Tahoma"/>
        <family val="2"/>
      </rPr>
      <t xml:space="preserve"> </t>
    </r>
  </si>
  <si>
    <r>
      <t>BRICKMAKING, ETC LICENCE</t>
    </r>
    <r>
      <rPr>
        <b/>
        <sz val="11"/>
        <color rgb="FF000000"/>
        <rFont val="Tahoma"/>
        <family val="2"/>
      </rPr>
      <t xml:space="preserve"> </t>
    </r>
  </si>
  <si>
    <r>
      <t>CART LICENCES</t>
    </r>
    <r>
      <rPr>
        <b/>
        <sz val="11"/>
        <color rgb="FF000000"/>
        <rFont val="Tahoma"/>
        <family val="2"/>
      </rPr>
      <t xml:space="preserve"> </t>
    </r>
  </si>
  <si>
    <r>
      <t>DANE GUN LICENCES</t>
    </r>
    <r>
      <rPr>
        <b/>
        <sz val="11"/>
        <color rgb="FF000000"/>
        <rFont val="Tahoma"/>
        <family val="2"/>
      </rPr>
      <t xml:space="preserve"> </t>
    </r>
  </si>
  <si>
    <r>
      <t>CATTLE DEALER LICENCES</t>
    </r>
    <r>
      <rPr>
        <b/>
        <sz val="11"/>
        <color rgb="FF000000"/>
        <rFont val="Tahoma"/>
        <family val="2"/>
      </rPr>
      <t xml:space="preserve"> </t>
    </r>
  </si>
  <si>
    <r>
      <t>DRIED FISH &amp; MEAT LICENCES</t>
    </r>
    <r>
      <rPr>
        <b/>
        <sz val="11"/>
        <color rgb="FF000000"/>
        <rFont val="Tahoma"/>
        <family val="2"/>
      </rPr>
      <t xml:space="preserve"> </t>
    </r>
  </si>
  <si>
    <r>
      <t>PET (DOG) LICENCES</t>
    </r>
    <r>
      <rPr>
        <b/>
        <sz val="11"/>
        <color rgb="FF000000"/>
        <rFont val="Tahoma"/>
        <family val="2"/>
      </rPr>
      <t xml:space="preserve"> </t>
    </r>
  </si>
  <si>
    <r>
      <t>FISHING PERMITS</t>
    </r>
    <r>
      <rPr>
        <b/>
        <sz val="11"/>
        <color rgb="FF000000"/>
        <rFont val="Tahoma"/>
        <family val="2"/>
      </rPr>
      <t xml:space="preserve"> </t>
    </r>
  </si>
  <si>
    <r>
      <t>HAWKER'S PERMITS</t>
    </r>
    <r>
      <rPr>
        <b/>
        <sz val="11"/>
        <color rgb="FF000000"/>
        <rFont val="Tahoma"/>
        <family val="2"/>
      </rPr>
      <t xml:space="preserve"> </t>
    </r>
  </si>
  <si>
    <r>
      <t>HUNTING PERMITS</t>
    </r>
    <r>
      <rPr>
        <b/>
        <sz val="11"/>
        <color rgb="FF000000"/>
        <rFont val="Tahoma"/>
        <family val="2"/>
      </rPr>
      <t xml:space="preserve"> </t>
    </r>
  </si>
  <si>
    <r>
      <t>PRODUCE BUYING LICENCES</t>
    </r>
    <r>
      <rPr>
        <b/>
        <sz val="11"/>
        <color rgb="FF000000"/>
        <rFont val="Tahoma"/>
        <family val="2"/>
      </rPr>
      <t xml:space="preserve"> </t>
    </r>
  </si>
  <si>
    <t xml:space="preserve">ABBATOIR/SLAUGHTER LICENSES </t>
  </si>
  <si>
    <r>
      <t>BOREHOLE DRILLING LICENCES</t>
    </r>
    <r>
      <rPr>
        <b/>
        <sz val="11"/>
        <color rgb="FF000000"/>
        <rFont val="Tahoma"/>
        <family val="2"/>
      </rPr>
      <t xml:space="preserve"> </t>
    </r>
  </si>
  <si>
    <r>
      <t>POOL BETTING &amp; CASINO LICENCES/GAMING</t>
    </r>
    <r>
      <rPr>
        <b/>
        <sz val="11"/>
        <color rgb="FF000000"/>
        <rFont val="Tahoma"/>
        <family val="2"/>
      </rPr>
      <t xml:space="preserve"> </t>
    </r>
  </si>
  <si>
    <t xml:space="preserve">CINEMATOGRAPH LICENCES </t>
  </si>
  <si>
    <r>
      <t>MOTOR VEHICLE LICENCES</t>
    </r>
    <r>
      <rPr>
        <b/>
        <sz val="11"/>
        <color rgb="FF000000"/>
        <rFont val="Tahoma"/>
        <family val="2"/>
      </rPr>
      <t xml:space="preserve"> </t>
    </r>
  </si>
  <si>
    <r>
      <t>PATENT MEDICINE &amp; DRUG STORES LICENCES</t>
    </r>
    <r>
      <rPr>
        <b/>
        <sz val="11"/>
        <color rgb="FF000000"/>
        <rFont val="Tahoma"/>
        <family val="2"/>
      </rPr>
      <t xml:space="preserve"> </t>
    </r>
  </si>
  <si>
    <r>
      <t>PRIVATE SCHOOLS LICENCES</t>
    </r>
    <r>
      <rPr>
        <b/>
        <sz val="11"/>
        <color rgb="FF000000"/>
        <rFont val="Tahoma"/>
        <family val="2"/>
      </rPr>
      <t xml:space="preserve"> </t>
    </r>
  </si>
  <si>
    <r>
      <t>HEALTH FACILITIES LICENCES</t>
    </r>
    <r>
      <rPr>
        <b/>
        <sz val="11"/>
        <color rgb="FF000000"/>
        <rFont val="Tahoma"/>
        <family val="2"/>
      </rPr>
      <t xml:space="preserve"> </t>
    </r>
  </si>
  <si>
    <r>
      <t>TRADE PERMIT LICENCES</t>
    </r>
    <r>
      <rPr>
        <b/>
        <sz val="11"/>
        <color rgb="FF000000"/>
        <rFont val="Tahoma"/>
        <family val="2"/>
      </rPr>
      <t xml:space="preserve"> </t>
    </r>
  </si>
  <si>
    <r>
      <t>FORESTRY/TIMBER LICENCE</t>
    </r>
    <r>
      <rPr>
        <b/>
        <sz val="11"/>
        <color rgb="FF000000"/>
        <rFont val="Tahoma"/>
        <family val="2"/>
      </rPr>
      <t xml:space="preserve"> </t>
    </r>
  </si>
  <si>
    <r>
      <t>TRICYCLE DEALERSHIP LICENCES</t>
    </r>
    <r>
      <rPr>
        <b/>
        <sz val="11"/>
        <color rgb="FF000000"/>
        <rFont val="Tahoma"/>
        <family val="2"/>
      </rPr>
      <t xml:space="preserve"> </t>
    </r>
  </si>
  <si>
    <r>
      <t>MOTORCYCLE DEALERSHIP LICENCES</t>
    </r>
    <r>
      <rPr>
        <b/>
        <sz val="11"/>
        <color rgb="FF000000"/>
        <rFont val="Tahoma"/>
        <family val="2"/>
      </rPr>
      <t xml:space="preserve"> </t>
    </r>
  </si>
  <si>
    <r>
      <t>HIDES AND SKIN LICENCES</t>
    </r>
    <r>
      <rPr>
        <b/>
        <sz val="11"/>
        <color rgb="FF000000"/>
        <rFont val="Tahoma"/>
        <family val="2"/>
      </rPr>
      <t xml:space="preserve"> </t>
    </r>
  </si>
  <si>
    <r>
      <t>RENEWAL OF LICENCES</t>
    </r>
    <r>
      <rPr>
        <b/>
        <sz val="11"/>
        <color rgb="FF000000"/>
        <rFont val="Tahoma"/>
        <family val="2"/>
      </rPr>
      <t xml:space="preserve"> </t>
    </r>
  </si>
  <si>
    <r>
      <t>FEES – GENERAL</t>
    </r>
    <r>
      <rPr>
        <sz val="11"/>
        <color rgb="FF000000"/>
        <rFont val="Tahoma"/>
        <family val="2"/>
      </rPr>
      <t xml:space="preserve"> </t>
    </r>
  </si>
  <si>
    <t xml:space="preserve">WEIGHTAND MEASURE FEES </t>
  </si>
  <si>
    <t xml:space="preserve">CONTRACTOR REGISTRATION FEES </t>
  </si>
  <si>
    <t xml:space="preserve">ATTESTATION OF BACHELORHOOD  FEES </t>
  </si>
  <si>
    <t xml:space="preserve">TENDER FEES </t>
  </si>
  <si>
    <t xml:space="preserve">FIRE SAFETY CERTIFICATE FEES </t>
  </si>
  <si>
    <t xml:space="preserve">PROFESSIONAL REGISTRATION FEES </t>
  </si>
  <si>
    <t xml:space="preserve">BILL BOARD ADVERTISEMENT FEES </t>
  </si>
  <si>
    <t xml:space="preserve">SURVEY/ PLANNING/ BUILDING FEES </t>
  </si>
  <si>
    <t xml:space="preserve">LABORATORY FEES </t>
  </si>
  <si>
    <t xml:space="preserve">ASSOCIATION FEES </t>
  </si>
  <si>
    <t xml:space="preserve">BIRTH AND DEATH REGISTRATION FEE </t>
  </si>
  <si>
    <t xml:space="preserve">CHANGE OF OWNERSHIP FEES </t>
  </si>
  <si>
    <t xml:space="preserve">AGRICULTURAL/VETINARY SERVICES FEES </t>
  </si>
  <si>
    <t xml:space="preserve">LAND USE FEES </t>
  </si>
  <si>
    <t xml:space="preserve">DEVELOPMENT LEVIES </t>
  </si>
  <si>
    <t xml:space="preserve">BUSINESS/TRADE OPERATING FEES </t>
  </si>
  <si>
    <t xml:space="preserve">INSPECTION FEES </t>
  </si>
  <si>
    <t xml:space="preserve">TIMBER AND FOREST FALLING FEE </t>
  </si>
  <si>
    <t xml:space="preserve">APPLICATIONS FEES </t>
  </si>
  <si>
    <t xml:space="preserve">HOSPITAL SERVICE REGISTRATION FEES </t>
  </si>
  <si>
    <t xml:space="preserve">HOSPITAL SERVICE CHARGES </t>
  </si>
  <si>
    <t xml:space="preserve">SPORTS/RECREATIONAL FACILITIES FEES </t>
  </si>
  <si>
    <t xml:space="preserve">INDIGENSHIP REGISTRATION FEES </t>
  </si>
  <si>
    <t xml:space="preserve">FARMLAND REGISTRATION FEES </t>
  </si>
  <si>
    <t xml:space="preserve">PROCESSING FEE </t>
  </si>
  <si>
    <r>
      <t>FINES – GENERAL</t>
    </r>
    <r>
      <rPr>
        <sz val="11"/>
        <color rgb="FF000000"/>
        <rFont val="Tahoma"/>
        <family val="2"/>
      </rPr>
      <t xml:space="preserve"> </t>
    </r>
  </si>
  <si>
    <t xml:space="preserve">FINES/PENALTIES </t>
  </si>
  <si>
    <r>
      <t>SALES – GENERAL</t>
    </r>
    <r>
      <rPr>
        <sz val="11"/>
        <color rgb="FF000000"/>
        <rFont val="Tahoma"/>
        <family val="2"/>
      </rPr>
      <t xml:space="preserve"> </t>
    </r>
  </si>
  <si>
    <t xml:space="preserve">SALES OF JOURNAL &amp; PUBLICATIONS </t>
  </si>
  <si>
    <t xml:space="preserve">SALES OF BOOKS </t>
  </si>
  <si>
    <t xml:space="preserve">SALES OF ID CARDS </t>
  </si>
  <si>
    <t xml:space="preserve">SALES OF STORES/SCRAPS/UNSERVICABLE ITEMS </t>
  </si>
  <si>
    <t xml:space="preserve">SALES OF IMPROVED SEEDS/CHEMICAL </t>
  </si>
  <si>
    <t xml:space="preserve">PROCEEDS FROM SALES OF FARM PRODUCE </t>
  </si>
  <si>
    <t xml:space="preserve">PROCEEDS FROM SALES OF GOVT. VEHICLES </t>
  </si>
  <si>
    <t xml:space="preserve">PROCEEDS FROM SALES OF DRUGS AND MEDICATIONS </t>
  </si>
  <si>
    <t xml:space="preserve">PROCEEDS FROM SALES OF GOVT. BUILDING </t>
  </si>
  <si>
    <t xml:space="preserve">SALES OF UNIFORMS </t>
  </si>
  <si>
    <t xml:space="preserve">SALES OF FORMS </t>
  </si>
  <si>
    <t xml:space="preserve">SALES OF PLAN PHOSTAT PRINT/MAP </t>
  </si>
  <si>
    <t xml:space="preserve">SALES OF REAGENTS &amp; CHEMICALS </t>
  </si>
  <si>
    <r>
      <t>EARNINGS – GENERAL</t>
    </r>
    <r>
      <rPr>
        <sz val="11"/>
        <color rgb="FF000000"/>
        <rFont val="Tahoma"/>
        <family val="2"/>
      </rPr>
      <t xml:space="preserve"> </t>
    </r>
  </si>
  <si>
    <t xml:space="preserve">EARNINGS FROM CONSULTANCY SERVICES </t>
  </si>
  <si>
    <t xml:space="preserve">EARNINGS FROM LABORATORY SERVICES </t>
  </si>
  <si>
    <t xml:space="preserve">EARNINGS FROM HIRE OF PLANTS &amp; EQUIPMENT </t>
  </si>
  <si>
    <t xml:space="preserve">EARNINGS FROM THE USE OF GOVT. VEHICLES </t>
  </si>
  <si>
    <t xml:space="preserve">EARNINGS FROM THE USE OF GOVT. HALLS/OTHERS </t>
  </si>
  <si>
    <t xml:space="preserve">EARNINGS FROM MEDICAL SERVICES </t>
  </si>
  <si>
    <t xml:space="preserve">EARNINGS FROM AGRICULTURAL PRODUCE </t>
  </si>
  <si>
    <t xml:space="preserve">EARNINGS FROM TOURISM/CULTURE/ARTS CENTRES </t>
  </si>
  <si>
    <t xml:space="preserve">EARNINGS FROM COMMERCIAL ACTIVITIES </t>
  </si>
  <si>
    <r>
      <t>RENT ON GOVERNMENT BUILDINGS – GENERAL</t>
    </r>
    <r>
      <rPr>
        <sz val="11"/>
        <color rgb="FF000000"/>
        <rFont val="Tahoma"/>
        <family val="2"/>
      </rPr>
      <t xml:space="preserve"> </t>
    </r>
  </si>
  <si>
    <t xml:space="preserve">RENT ON GOVT.QUARTERS </t>
  </si>
  <si>
    <t xml:space="preserve">RENT ON GOVT BUILDINGS </t>
  </si>
  <si>
    <t xml:space="preserve">RENT ON CONFERENCE CENTRES/HALLS </t>
  </si>
  <si>
    <r>
      <t>RENT ON LAND &amp; OTHERS – GENERAL</t>
    </r>
    <r>
      <rPr>
        <sz val="11"/>
        <color rgb="FF000000"/>
        <rFont val="Tahoma"/>
        <family val="2"/>
      </rPr>
      <t xml:space="preserve"> </t>
    </r>
  </si>
  <si>
    <t xml:space="preserve">RENT ON GOVT. LAND </t>
  </si>
  <si>
    <r>
      <t>REPAYMENTS – GENERAL</t>
    </r>
    <r>
      <rPr>
        <sz val="11"/>
        <color rgb="FF000000"/>
        <rFont val="Tahoma"/>
        <family val="2"/>
      </rPr>
      <t xml:space="preserve"> </t>
    </r>
  </si>
  <si>
    <t xml:space="preserve">OTHER REPAYMENTS </t>
  </si>
  <si>
    <r>
      <t>INVESTMENT INCOME</t>
    </r>
    <r>
      <rPr>
        <sz val="11"/>
        <color rgb="FF000000"/>
        <rFont val="Tahoma"/>
        <family val="2"/>
      </rPr>
      <t xml:space="preserve"> </t>
    </r>
  </si>
  <si>
    <t xml:space="preserve">DIVIDEND RECEIVED </t>
  </si>
  <si>
    <t xml:space="preserve">OTHER INVESTMENT INCOME </t>
  </si>
  <si>
    <r>
      <t>INTEREST EARNED</t>
    </r>
    <r>
      <rPr>
        <sz val="11"/>
        <color rgb="FF000000"/>
        <rFont val="Tahoma"/>
        <family val="2"/>
      </rPr>
      <t xml:space="preserve"> </t>
    </r>
  </si>
  <si>
    <t xml:space="preserve">BANK INTEREST </t>
  </si>
  <si>
    <r>
      <t>AID AND GRANTS</t>
    </r>
    <r>
      <rPr>
        <sz val="11"/>
        <color rgb="FF000000"/>
        <rFont val="Tahoma"/>
        <family val="2"/>
      </rPr>
      <t xml:space="preserve"> </t>
    </r>
  </si>
  <si>
    <r>
      <t>AID</t>
    </r>
    <r>
      <rPr>
        <sz val="11"/>
        <color rgb="FF000000"/>
        <rFont val="Tahoma"/>
        <family val="2"/>
      </rPr>
      <t xml:space="preserve"> </t>
    </r>
  </si>
  <si>
    <r>
      <t>DOMESTIC AIDS</t>
    </r>
    <r>
      <rPr>
        <sz val="11"/>
        <color rgb="FF000000"/>
        <rFont val="Tahoma"/>
        <family val="2"/>
      </rPr>
      <t xml:space="preserve"> </t>
    </r>
  </si>
  <si>
    <t xml:space="preserve">CURRENT DOMESTIC AIDS </t>
  </si>
  <si>
    <t xml:space="preserve">CAPITAL DOMESTIC AIDS </t>
  </si>
  <si>
    <r>
      <t>FOREIGN AIDS</t>
    </r>
    <r>
      <rPr>
        <sz val="11"/>
        <color rgb="FF000000"/>
        <rFont val="Tahoma"/>
        <family val="2"/>
      </rPr>
      <t xml:space="preserve"> </t>
    </r>
  </si>
  <si>
    <t xml:space="preserve">CAPITAL FOREIGN AIDS </t>
  </si>
  <si>
    <r>
      <t>DOMESTIC GRANTS</t>
    </r>
    <r>
      <rPr>
        <sz val="11"/>
        <color rgb="FF000000"/>
        <rFont val="Tahoma"/>
        <family val="2"/>
      </rPr>
      <t xml:space="preserve"> </t>
    </r>
  </si>
  <si>
    <t xml:space="preserve">CAPITAL GRANTS FROM OTHER SOURCES </t>
  </si>
  <si>
    <r>
      <t xml:space="preserve">KATSINA STATE MINISTRY FOR LOCAL GOVERNMENT AND EMIRATE AFFAIRS                </t>
    </r>
    <r>
      <rPr>
        <b/>
        <i/>
        <sz val="12"/>
        <color theme="1"/>
        <rFont val="Tahoma"/>
        <family val="2"/>
      </rPr>
      <t>F.iii</t>
    </r>
  </si>
  <si>
    <r>
      <t xml:space="preserve">KATSINA STATE MINISTRY FOR LOCAL GOVERNMENT AND EMIRATE AFFAIRS                </t>
    </r>
    <r>
      <rPr>
        <b/>
        <i/>
        <sz val="12"/>
        <color theme="1"/>
        <rFont val="Tahoma"/>
        <family val="2"/>
      </rPr>
      <t>F.ii</t>
    </r>
  </si>
  <si>
    <r>
      <t xml:space="preserve">KATSINA STATE MINISTRY FOR LOCAL GOVERNMENT AND EMIRATE AFFAIRS                </t>
    </r>
    <r>
      <rPr>
        <b/>
        <i/>
        <sz val="12"/>
        <color theme="1"/>
        <rFont val="Tahoma"/>
        <family val="2"/>
      </rPr>
      <t>F.i</t>
    </r>
  </si>
  <si>
    <r>
      <t xml:space="preserve">KATSINA STATE MINISTRY FOR LOCAL GOVERNMENT AND EMIRATE AFFAIRS                </t>
    </r>
    <r>
      <rPr>
        <b/>
        <i/>
        <sz val="12"/>
        <color theme="1"/>
        <rFont val="Tahoma"/>
        <family val="2"/>
      </rPr>
      <t>F.iv</t>
    </r>
  </si>
  <si>
    <r>
      <t>PERSONNEL COST</t>
    </r>
    <r>
      <rPr>
        <sz val="12"/>
        <color rgb="FF000000"/>
        <rFont val="Tahoma"/>
        <family val="2"/>
      </rPr>
      <t xml:space="preserve"> </t>
    </r>
  </si>
  <si>
    <t xml:space="preserve">INTANGIBLE ASSETS </t>
  </si>
  <si>
    <t xml:space="preserve">Code </t>
  </si>
  <si>
    <t xml:space="preserve">Sector </t>
  </si>
  <si>
    <t xml:space="preserve">Administrative sector </t>
  </si>
  <si>
    <t xml:space="preserve">Economic sector </t>
  </si>
  <si>
    <t xml:space="preserve">Law and Justice </t>
  </si>
  <si>
    <t xml:space="preserve">Regional Sector </t>
  </si>
  <si>
    <t xml:space="preserve">Social Sector </t>
  </si>
  <si>
    <t xml:space="preserve">TOTAL </t>
  </si>
  <si>
    <t>Personnel cost
N</t>
  </si>
  <si>
    <t>Overhead cost
N</t>
  </si>
  <si>
    <t>Total
Recurrent
N</t>
  </si>
  <si>
    <t>Capital
Expenditure
N</t>
  </si>
  <si>
    <t>Total
Expenditure
N</t>
  </si>
  <si>
    <r>
      <t xml:space="preserve">KATSINA STATE MINISTRY FOR LOCAL GOVERNMENT AND EMIRATE AFFAIRS                </t>
    </r>
    <r>
      <rPr>
        <b/>
        <i/>
        <sz val="12"/>
        <color theme="1"/>
        <rFont val="Tahoma"/>
        <family val="2"/>
      </rPr>
      <t>F.vi</t>
    </r>
  </si>
  <si>
    <t>Department</t>
  </si>
  <si>
    <t xml:space="preserve">OFFICE OF THE LG CHAIRMAN </t>
  </si>
  <si>
    <t xml:space="preserve">OFFICE OF THE LG SECRETARY </t>
  </si>
  <si>
    <t xml:space="preserve">THE COUNCIL </t>
  </si>
  <si>
    <t xml:space="preserve">AGRICULTURE AND NATURAL RESOURCES </t>
  </si>
  <si>
    <t xml:space="preserve">FINANCE DEPARTMENT </t>
  </si>
  <si>
    <t xml:space="preserve">WORKS DEPARTMENT </t>
  </si>
  <si>
    <t xml:space="preserve">EDUCATION AND SOCIAL SERVICES </t>
  </si>
  <si>
    <t xml:space="preserve">WATER AND SANITATION DEPARTMENT </t>
  </si>
  <si>
    <t xml:space="preserve">TRADITIONAL RULERS OFFICE </t>
  </si>
  <si>
    <r>
      <t xml:space="preserve">KATSINA STATE MINISTRY FOR LOCAL GOVERNMENT AND EMIRATE AFFAIRS                </t>
    </r>
    <r>
      <rPr>
        <b/>
        <i/>
        <sz val="12"/>
        <color theme="1"/>
        <rFont val="Tahoma"/>
        <family val="2"/>
      </rPr>
      <t>F.vii</t>
    </r>
  </si>
  <si>
    <t>Economic Items</t>
  </si>
  <si>
    <t xml:space="preserve">SALARIES AND WAGES </t>
  </si>
  <si>
    <t xml:space="preserve">ALLOWANCES </t>
  </si>
  <si>
    <t xml:space="preserve">SOCIAL CONTRIBUTIONS </t>
  </si>
  <si>
    <t xml:space="preserve">SOCIAL BENEFITS </t>
  </si>
  <si>
    <t xml:space="preserve">OTHER RECURRENT </t>
  </si>
  <si>
    <t xml:space="preserve">TRAVEL &amp; TRANSPORT – GENERAL </t>
  </si>
  <si>
    <t xml:space="preserve">UTILITIES – GENERAL </t>
  </si>
  <si>
    <t xml:space="preserve">MATERIALS &amp; SUPPLIES – GENERAL </t>
  </si>
  <si>
    <t xml:space="preserve">MAINTENANCE SERVICES – GENERAL </t>
  </si>
  <si>
    <t xml:space="preserve">TRAINING – GENERAL </t>
  </si>
  <si>
    <t xml:space="preserve">OTHER SERVICES – GENERAL </t>
  </si>
  <si>
    <t xml:space="preserve">CONSULTING &amp; PROFESSIONAL SERVICES – GEN </t>
  </si>
  <si>
    <t xml:space="preserve">FUEL &amp; LUBRICANTS – GENERAL </t>
  </si>
  <si>
    <t xml:space="preserve">FINANCIAL CHARGES – GENERAL </t>
  </si>
  <si>
    <t xml:space="preserve">MISCELLANEOUS EXPENSES GENERAL </t>
  </si>
  <si>
    <t xml:space="preserve">GRANTS AND CONTRIBUTIONS GENERAL </t>
  </si>
  <si>
    <t xml:space="preserve">LAND AND BUILDINGS GENERAL </t>
  </si>
  <si>
    <t xml:space="preserve">PLANT AND MACHINERY </t>
  </si>
  <si>
    <t xml:space="preserve">FIXED ASSETS GENERAL </t>
  </si>
  <si>
    <t xml:space="preserve">OFFICE EQUIPMENT </t>
  </si>
  <si>
    <t xml:space="preserve">FURNITURE AND FITTINGS </t>
  </si>
  <si>
    <t xml:space="preserve">SPECIALISED ASSETS </t>
  </si>
  <si>
    <t xml:space="preserve">LAND AND BUILDINGS - INVESTMENT  </t>
  </si>
  <si>
    <r>
      <t>TOTAL</t>
    </r>
    <r>
      <rPr>
        <sz val="12"/>
        <color rgb="FF000000"/>
        <rFont val="Tahoma"/>
        <family val="2"/>
      </rPr>
      <t xml:space="preserve"> </t>
    </r>
  </si>
  <si>
    <t>011100100100</t>
  </si>
  <si>
    <t>011101300100</t>
  </si>
  <si>
    <t>011200300100</t>
  </si>
  <si>
    <t>012500100100</t>
  </si>
  <si>
    <t>021500100100</t>
  </si>
  <si>
    <t>022000100100</t>
  </si>
  <si>
    <t>023400100100</t>
  </si>
  <si>
    <t>051700100100</t>
  </si>
  <si>
    <t>052100100100</t>
  </si>
  <si>
    <t>053500100100</t>
  </si>
  <si>
    <t>055100200100</t>
  </si>
  <si>
    <r>
      <t xml:space="preserve">KATSINA STATE MINISTRY FOR LOCAL GOVERNMENT AND EMIRATE AFFAIRS                </t>
    </r>
    <r>
      <rPr>
        <b/>
        <i/>
        <sz val="12"/>
        <color theme="1"/>
        <rFont val="Tahoma"/>
        <family val="2"/>
      </rPr>
      <t>F.ix</t>
    </r>
  </si>
  <si>
    <r>
      <t xml:space="preserve">KATSINA STATE MINISTRY FOR LOCAL GOVERNMENT AND CHIEFTANCY AFFAIRS                </t>
    </r>
    <r>
      <rPr>
        <b/>
        <i/>
        <sz val="12"/>
        <color theme="1"/>
        <rFont val="Tahoma"/>
        <family val="2"/>
      </rPr>
      <t>F.x</t>
    </r>
  </si>
  <si>
    <r>
      <t xml:space="preserve">KATSINA STATE MINISTRY FOR LOCAL GOVERNMENT AND CHIEFTANCY AFFAIRS                </t>
    </r>
    <r>
      <rPr>
        <b/>
        <i/>
        <sz val="12"/>
        <color theme="1"/>
        <rFont val="Tahoma"/>
        <family val="2"/>
      </rPr>
      <t>F.xi</t>
    </r>
  </si>
  <si>
    <t>01000000000</t>
  </si>
  <si>
    <t>02000000000</t>
  </si>
  <si>
    <t>03000000000</t>
  </si>
  <si>
    <t>04000000000</t>
  </si>
  <si>
    <t>05000000000</t>
  </si>
  <si>
    <t>SUBSIDIES - GENERAL</t>
  </si>
  <si>
    <t>PUBLIC DEBT CHARGES</t>
  </si>
  <si>
    <t>OFFICE RENT</t>
  </si>
  <si>
    <t>BANK CHARGES</t>
  </si>
  <si>
    <t>OTHER BENEFITS</t>
  </si>
  <si>
    <t>AUDITING OF ACCOUNTS</t>
  </si>
  <si>
    <t>MEDIA RELATION SERVICES</t>
  </si>
  <si>
    <t>OTHER CONSULTING SERVICES</t>
  </si>
  <si>
    <t>MEDICAL EXPENSES-INTERNATIONAL</t>
  </si>
  <si>
    <t>SUBSIDIES GENERAL</t>
  </si>
  <si>
    <t>SUBSIDY TO PUBLIC/PUBLIC INSTITUTION</t>
  </si>
  <si>
    <t>EDUCATION SUBSIDY</t>
  </si>
  <si>
    <t>RELIGIOUS PILGRIMAGE SUBSIDY</t>
  </si>
  <si>
    <t>EXAMS FEES SUBSIDY</t>
  </si>
  <si>
    <t>FOREIGN PRINCIPAL</t>
  </si>
  <si>
    <t>FOREIGN PRINCIPAL - SHORT TERM BORROWINGS</t>
  </si>
  <si>
    <t>DOMESTIC PRINCIPAL</t>
  </si>
  <si>
    <t>DOMESTIC PRINCIPAL - SHORT TERM BORROWINGS</t>
  </si>
  <si>
    <t>ASSET UNDER CONSTRUCTION</t>
  </si>
  <si>
    <t>Pension: Employer Contribution LGC</t>
  </si>
  <si>
    <t>Pension: Employer Contribution LEA</t>
  </si>
  <si>
    <t>Pension: Accrued Rights LGC</t>
  </si>
  <si>
    <t>Pension: Accrued Rights LEA</t>
  </si>
  <si>
    <t>Katsina State Radio</t>
  </si>
  <si>
    <t>Katsina StateTelevision Authority</t>
  </si>
  <si>
    <t>Emirate Council</t>
  </si>
  <si>
    <t>LEA</t>
  </si>
  <si>
    <t>Local Govt Service Commission</t>
  </si>
  <si>
    <t>Security Contribution</t>
  </si>
  <si>
    <t>Islamic &amp; Arabic Education Bureau</t>
  </si>
  <si>
    <t>MBASE-WAEC/NECO</t>
  </si>
  <si>
    <t>KYCV-School Feeding</t>
  </si>
  <si>
    <t>KSTSB-Local Scholarship</t>
  </si>
  <si>
    <t>SPHCA-Training Fund</t>
  </si>
  <si>
    <t>MFLGA-Administrative Expenses</t>
  </si>
  <si>
    <t>Capital Augmentation</t>
  </si>
  <si>
    <t>KASEDA: KASEDA MSME CORIDOR MAPPING EMPOWEMENT PROGRAMME SUPPORT</t>
  </si>
  <si>
    <t>KASEDA: GRADUATE ENTERPRENURSHIP FUND(GKEF)</t>
  </si>
  <si>
    <t>CDP: 34 LGAS CONTRIBUTION FOR CDP PROGRAMME</t>
  </si>
  <si>
    <t>HISBAH BOARD: PURCHASE &amp; DISTRIBUTION OF ONE CUP/FULL MEASURES HISBAH</t>
  </si>
  <si>
    <t>MIN. FOR RELIGIOUS AFFAIRS: FEEDING PROGRAMME COUNTER PART FUNDING FROM LGAS</t>
  </si>
  <si>
    <t>SA OUT OF SCHOOL CHILDREN: TSANGAYA SCHOOLS</t>
  </si>
  <si>
    <t>IRRIGATION AUTHORITY: DEVELOPMENT OF IRRIGATIONS ACROSS THE STATE (361 WARD TOWNHALL MEETING-CDP)</t>
  </si>
  <si>
    <t>LIVESTOCK &amp; GRAZING RESERVE: SUPPORT TO POSTURALIST</t>
  </si>
  <si>
    <t>FASCOT: 34NO LGA CONTRIBUTION FOR THE PROCUREMENT OF FERTILIZER</t>
  </si>
  <si>
    <t>RURAL ELECTRIFICATION BOARD: ELECTRIFICATION PROJECT ACROSS 34NO. LGAS</t>
  </si>
  <si>
    <t>KASROMA: CONSTRUCTION AND MANTEINANCE OF ACCESS ROADS (CDP)</t>
  </si>
  <si>
    <t>RUWASSA: NUT. WASH.3.2: STATE AND 34LGAS PROGRAMMES ON RURAL WATER SUPPLY &amp; SANITATION INTERVENTION PROJECTS</t>
  </si>
  <si>
    <t>SCHOLARSHIP BOARD: 34NO. LGAS CONTRIBUTIONS TO FOREIGN SCHOLARSHIP</t>
  </si>
  <si>
    <t>SCHOLARSHIP BOARD: 34NO. LGAS CONTRIBUTIONS SEED FUND FOR SCHOLARSHIP TRUST FUND</t>
  </si>
  <si>
    <t>SPHCA: UPGRADING OF PHC TO FUNCTIONAL PHC'S</t>
  </si>
  <si>
    <t>SPHCA: NUT.SP.4.3: FREE MEDICARE SCHEME FOR PREGNANT &amp; CHILDREN UNDERC. 5YRS (KTSG N60,343,615.00)</t>
  </si>
  <si>
    <t>KEWMA: ECOLOGICAL PROJECTS</t>
  </si>
  <si>
    <t>DEPT OF CLIMATE CHANGE: COMPRESSED NATURAL GAS PROJECT CNG EU/NCCRP</t>
  </si>
  <si>
    <t>DEPT OF COMMUNITY DEVELOPMENT: COMMUNITY DEVT PROJECT (KTSG 40%, COMMUNITY 40%, &amp; LGAS 20%)</t>
  </si>
  <si>
    <t>Office of the Auditor General</t>
  </si>
  <si>
    <t>Katsina State Water Board</t>
  </si>
  <si>
    <t>Companion FM Radio Katsina</t>
  </si>
  <si>
    <t>TBL Control Unit</t>
  </si>
  <si>
    <t>Othman Fodio Institute Katsina</t>
  </si>
  <si>
    <t>Madarasatu Luwa'ul Islam</t>
  </si>
  <si>
    <t>2025 Revised
Budget
N</t>
  </si>
  <si>
    <t>2025 Budget
Performance
N</t>
  </si>
  <si>
    <t>2026 Proposed
Budget
N</t>
  </si>
  <si>
    <t>LOANS AND BORROWINGS</t>
  </si>
  <si>
    <t xml:space="preserve">INFRASTRUCTURE GENERAL </t>
  </si>
  <si>
    <t>13250000000000</t>
  </si>
  <si>
    <t>01150000000000</t>
  </si>
  <si>
    <t>1150000000002</t>
  </si>
  <si>
    <t>13200000000000</t>
  </si>
  <si>
    <t>13200000000001</t>
  </si>
  <si>
    <t>13200000000002</t>
  </si>
  <si>
    <t>17340000000000</t>
  </si>
  <si>
    <t>17340000000001</t>
  </si>
  <si>
    <t>17340000000002</t>
  </si>
  <si>
    <t>05170000000000</t>
  </si>
  <si>
    <t>05170000000001</t>
  </si>
  <si>
    <t>05170000000002</t>
  </si>
  <si>
    <t>04210000000000</t>
  </si>
  <si>
    <t>04210000000001</t>
  </si>
  <si>
    <t>04210000000002</t>
  </si>
  <si>
    <t>10350000000000</t>
  </si>
  <si>
    <t>10350000000001</t>
  </si>
  <si>
    <t>10350000000002</t>
  </si>
  <si>
    <t>13250000000012</t>
  </si>
  <si>
    <t>13250000000013</t>
  </si>
  <si>
    <t>1150000000003</t>
  </si>
  <si>
    <t>1150000000004</t>
  </si>
  <si>
    <t>1150000000005</t>
  </si>
  <si>
    <t>1150000000006</t>
  </si>
  <si>
    <t>1150000000007</t>
  </si>
  <si>
    <t>1150000000008</t>
  </si>
  <si>
    <t>1150000000009</t>
  </si>
  <si>
    <t>1150000000010</t>
  </si>
  <si>
    <t>1150000000011</t>
  </si>
  <si>
    <t>1150000000012</t>
  </si>
  <si>
    <t>1150000000013</t>
  </si>
  <si>
    <t>1150000000014</t>
  </si>
  <si>
    <t>1150000000015</t>
  </si>
  <si>
    <t>1150000000016</t>
  </si>
  <si>
    <t>1150000000017</t>
  </si>
  <si>
    <t>1150000000018</t>
  </si>
  <si>
    <t>1150000000019</t>
  </si>
  <si>
    <t>1150000000020</t>
  </si>
  <si>
    <t>1150000000021</t>
  </si>
  <si>
    <t>13200000000003</t>
  </si>
  <si>
    <t>13200000000004</t>
  </si>
  <si>
    <t>05170000000010</t>
  </si>
  <si>
    <t>05170000000003</t>
  </si>
  <si>
    <t>05170000000004</t>
  </si>
  <si>
    <t>05170000000005</t>
  </si>
  <si>
    <t>05170000000006</t>
  </si>
  <si>
    <t>05170000000007</t>
  </si>
  <si>
    <t>05170000000008</t>
  </si>
  <si>
    <t>05170000000009</t>
  </si>
  <si>
    <t>05170000000011</t>
  </si>
  <si>
    <t>05170000000012</t>
  </si>
  <si>
    <t>05170000000013</t>
  </si>
  <si>
    <t>05170000000014</t>
  </si>
  <si>
    <t>05170000000015</t>
  </si>
  <si>
    <t>05170000000016</t>
  </si>
  <si>
    <t>04210000000003</t>
  </si>
  <si>
    <t>04210000000004</t>
  </si>
  <si>
    <t>04210000000005</t>
  </si>
  <si>
    <t>04210000000006</t>
  </si>
  <si>
    <t>04210000000007</t>
  </si>
  <si>
    <t>04210000000008</t>
  </si>
  <si>
    <t>04210000000009</t>
  </si>
  <si>
    <t>10350000000010</t>
  </si>
  <si>
    <t>10350000000003</t>
  </si>
  <si>
    <t>10350000000005</t>
  </si>
  <si>
    <t>10350000000007</t>
  </si>
  <si>
    <t>10350000000008</t>
  </si>
  <si>
    <t>10350000000009</t>
  </si>
  <si>
    <t>10350000000011</t>
  </si>
  <si>
    <t>10350000000012</t>
  </si>
  <si>
    <t>10350000000013</t>
  </si>
  <si>
    <t>10350000000014</t>
  </si>
  <si>
    <t>10350000000015</t>
  </si>
  <si>
    <t xml:space="preserve">PERSONNEL MANAGEMENT DEPARTMENT </t>
  </si>
  <si>
    <t>ADMIN CODE: 011100100100</t>
  </si>
  <si>
    <t>ADMIN CODE: 011101300100</t>
  </si>
  <si>
    <t>ADMIN CODE: 011200300100</t>
  </si>
  <si>
    <t>PERSONNEL MANAGEMENT DEPARTMENT</t>
  </si>
  <si>
    <t>PERSONNEL MANAGEMENT DEPARTMENT - ADMIN CODE: 012500100100</t>
  </si>
  <si>
    <t>AGRICULTURE AND NATURAL RESOURCES DEPARTMENT - ADMIN CODE: 021500100100</t>
  </si>
  <si>
    <t>FINANCE DEPARTMENT - ADMIN CODE: 022000100100</t>
  </si>
  <si>
    <t>WORKS DEPARTMENT - ADMIN CODE: 023400100100</t>
  </si>
  <si>
    <t>EDUCATION AND SOCIAL SERVICES DEPARTMENT - ADMIN CODE: 051700100100</t>
  </si>
  <si>
    <t>PRIMARY HEALTH CARE DEPARTMENT - ADMIN CODE: 052100100100</t>
  </si>
  <si>
    <t xml:space="preserve">PRIMARY HEALTH CARE DEPARTMENT </t>
  </si>
  <si>
    <t>WATER AND SANITATION DEPARTMENT - ADMIN CODE: 053500100100</t>
  </si>
  <si>
    <t>TRADITIONAL RULERS OFFICE - ADMIN CODE: 055100200100</t>
  </si>
  <si>
    <t>Joint/ Common Capital Project</t>
  </si>
  <si>
    <t>KATCHIMA LGEA</t>
  </si>
  <si>
    <t>KATCHIMA LGC Contribution</t>
  </si>
  <si>
    <t>01</t>
  </si>
  <si>
    <t>02</t>
  </si>
  <si>
    <t>03</t>
  </si>
  <si>
    <t>04</t>
  </si>
  <si>
    <t>05</t>
  </si>
  <si>
    <t>06</t>
  </si>
  <si>
    <t>07</t>
  </si>
  <si>
    <t>08</t>
  </si>
  <si>
    <t>09</t>
  </si>
  <si>
    <t>10</t>
  </si>
  <si>
    <t>11</t>
  </si>
  <si>
    <t>12</t>
  </si>
  <si>
    <t>13</t>
  </si>
  <si>
    <t>14</t>
  </si>
  <si>
    <t>15</t>
  </si>
  <si>
    <t>16</t>
  </si>
  <si>
    <t>17</t>
  </si>
  <si>
    <t>18</t>
  </si>
  <si>
    <t>Serial No</t>
  </si>
  <si>
    <t>KATSINA STATE MINISTRY FOR LOCAL GOVERNMENT AND CHIEFTANCY AFFAIRS</t>
  </si>
  <si>
    <t>19</t>
  </si>
  <si>
    <t>Recurrent Adjustment</t>
  </si>
  <si>
    <t>Building of Chairman office</t>
  </si>
  <si>
    <r>
      <t xml:space="preserve">STATUTORY ALLOCATION: </t>
    </r>
    <r>
      <rPr>
        <b/>
        <sz val="11"/>
        <color rgb="FF000000"/>
        <rFont val="Tahoma"/>
        <family val="2"/>
      </rPr>
      <t>FAAC</t>
    </r>
  </si>
  <si>
    <r>
      <t xml:space="preserve">STATUTORY ALLOCATION: </t>
    </r>
    <r>
      <rPr>
        <b/>
        <sz val="11"/>
        <color rgb="FF000000"/>
        <rFont val="Tahoma"/>
        <family val="2"/>
      </rPr>
      <t>STATE IGR</t>
    </r>
  </si>
  <si>
    <t>GRANTS</t>
  </si>
  <si>
    <r>
      <t xml:space="preserve">Salary: </t>
    </r>
    <r>
      <rPr>
        <b/>
        <sz val="12"/>
        <color theme="1"/>
        <rFont val="Tahoma"/>
        <family val="2"/>
      </rPr>
      <t>ESD</t>
    </r>
  </si>
  <si>
    <r>
      <t xml:space="preserve">Salary: </t>
    </r>
    <r>
      <rPr>
        <b/>
        <sz val="12"/>
        <color theme="1"/>
        <rFont val="Tahoma"/>
        <family val="2"/>
      </rPr>
      <t>LEA</t>
    </r>
  </si>
  <si>
    <t>RECURRENT ADJUSTMENT</t>
  </si>
  <si>
    <t>MANI LOCAL GOVERNMENT COUNCIL – 2026 PROPOSED BUDGET SUMMARY</t>
  </si>
  <si>
    <t>MANI LOCAL GOVERNMENT COUNCIL – 2026 CONSOLIDATED MASTER BUDGET SUMMARY</t>
  </si>
  <si>
    <t>MANI LOCAL GOVERNMENT COUNCIL – 2026 BUDGET - SUMMARY OF REVENUE</t>
  </si>
  <si>
    <t>MANI LOCAL GOVERNMENT COUNCIL – 2026 BUDGET - SUMMARY OF EXPENDITURE</t>
  </si>
  <si>
    <t>MANI LOCAL GOVERNMENT COUNCIL – 2026 BUDGET - SUMMARY OF EXPENDITURE BY SECTOR</t>
  </si>
  <si>
    <t>MANI LOCAL GOVERNMENT COUNCIL – 2026 PROPOSED BUDGET - SUMMARY OF RECURRENT EXPENDITURE BY DEPARTMENT</t>
  </si>
  <si>
    <t>MANI LOCAL GOVERNMENT COUNCIL – 2026 BUDGET - SUMMARY OF RECURRENT EXPENDITURE</t>
  </si>
  <si>
    <t>MANI LOCAL GOVERNMENT COUNCIL – 2026 PROPOSED BUDGET - SUMMARY OF CAPITAL EXPENDITURE</t>
  </si>
  <si>
    <t>MANI LOCAL GOVERNMENT COUNCIL – 2026 BUDGET - SUMMARY OF CAPITAL EXPENDITURE BY DEPARTMENT</t>
  </si>
  <si>
    <t>MANI LOCAL GOVERNMENT COUNCIL – OFFICE OF THE CHAIRMAN PERSONNEL COST BUDGET</t>
  </si>
  <si>
    <t>MANI LOCAL GOVERNMENT COUNCIL – OFFICE OF THE CHAIRMAN OVERHEAD COST BUDGET</t>
  </si>
  <si>
    <t>MANI LOCAL GOVERNMENT COUNCIL – OFFICE OF THE LG SECRETARY PERSONNEL COST BUDGET</t>
  </si>
  <si>
    <t>MANI LOCAL GOVERNMENT COUNCIL – OFFICE OF THE LG SECRETARY OVERHEAD COST BUDGET</t>
  </si>
  <si>
    <t>MANI LOCAL GOVERNMENT COUNCIL – THE COUNCIL PERSONNEL COST BUDGET</t>
  </si>
  <si>
    <t>MANI LOCAL GOVERNMENT COUNCIL – THE COUNCIL OVERHEAD COST BUDGET</t>
  </si>
  <si>
    <t>MANI LOCAL GOVERNMENT COUNCIL – PMD PERSONNEL COST BUDGET</t>
  </si>
  <si>
    <t>MANI LOCAL GOVERNMENT COUNCIL – PMD OVERHEAD COST BUDGET</t>
  </si>
  <si>
    <t>MANI LOCAL GOVERNMENT COUNCIL – PMD CAPITAL EXPENDITURE</t>
  </si>
  <si>
    <t>MANI LOCAL GOVERNMENT COUNCIL – AGRIC PERSONNEL COST BUDGET</t>
  </si>
  <si>
    <t>MANI LOCAL GOVERNMENT COUNCIL – AGRIC OVERHEAD COST BUDGET</t>
  </si>
  <si>
    <t>MANI LOCAL GOVERNMENT COUNCIL – AGRIC CAPITAL EXPENDITURE</t>
  </si>
  <si>
    <t>MANI LOCAL GOVERNMENT COUNCIL – FINANCE PERSONNEL COST BUDGET</t>
  </si>
  <si>
    <t>MANI LOCAL GOVERNMENT COUNCIL – FINANCE OVERHEAD COST BUDGET</t>
  </si>
  <si>
    <t>MANI LOCAL GOVERNMENT COUNCIL  –  GRANTS AND CONTRIBUTIONS TO GOVERNMENT AGENCIES  -  22040105</t>
  </si>
  <si>
    <t>MANI LOCAL GOVERNMENT COUNCIL – FINANCE CAPITAL EXPENDITURE</t>
  </si>
  <si>
    <t>MANI LOCAL GOVERNMENT COUNCIL   –   JOINT / COMMON CAPITAL PROJECTS  -  32010221</t>
  </si>
  <si>
    <t>MANI LOCAL GOVERNMENT COUNCIL – WORKS PERSONNEL COST BUDGET</t>
  </si>
  <si>
    <t>MANI LOCAL GOVERNMENT COUNCIL – WORKS OVERHEAD COST BUDGET</t>
  </si>
  <si>
    <t>MANI LOCAL GOVERNMENT COUNCIL – WORKS CAPITAL EXPENDITURE</t>
  </si>
  <si>
    <t>MANI LOCAL GOVERNMENT COUNCIL – ESD PERSONNEL COST BUDGET</t>
  </si>
  <si>
    <t>MANI LOCAL GOVERNMENT COUNCIL – ESD OVERHEAD COST BUDGET</t>
  </si>
  <si>
    <t>MANI LOCAL GOVERNMENT COUNCIL – ESD CAPITAL EXPENDITURE</t>
  </si>
  <si>
    <t>MANI LOCAL GOVERNMENT COUNCIL – PHC PERSONNEL COST BUDGET</t>
  </si>
  <si>
    <t>MANI LOCAL GOVERNMENT COUNCIL – PHC OVERHEAD COST BUDGET</t>
  </si>
  <si>
    <t>MANI LOCAL GOVERNMENT COUNCIL – PHC CAPITAL EXPENDITURE</t>
  </si>
  <si>
    <t>MANI LOCAL GOVERNMENT COUNCIL – WATSAN PERSONNEL COST BUDGET</t>
  </si>
  <si>
    <t>MANI LOCAL GOVERNMENT COUNCIL – WATSAN OVERHEAD COST BUDGET</t>
  </si>
  <si>
    <t>MANI LOCAL GOVERNMENT COUNCIL – WATSAN CAPITAL EXPENDITURE</t>
  </si>
  <si>
    <t>MANI LOCAL GOVERNMENT COUNCIL – TRAD PERSONNEL COST BUDGET</t>
  </si>
  <si>
    <t>MANI LOCAL GOVERNMENT COUNCIL – TRAD OVERHEAD COST BUDGET</t>
  </si>
  <si>
    <t>Land And Buildings - Administrative</t>
  </si>
  <si>
    <t>I) IMPROVEMENT/RENOVATION OF L.G. SECRETARIAT</t>
  </si>
  <si>
    <t>LAND &amp; BUILDINGS - RESIDENTIAL</t>
  </si>
  <si>
    <t>I) CONSTRUCRION OF DISTRICT HEAD HOUSE IN MUDURU</t>
  </si>
  <si>
    <t>II) CONSTRUCTION OF DURBI TAKUSHEYI VILLAGE HEAD PALACE</t>
  </si>
  <si>
    <t>II) REHABILITATION OF DISTRICT HEAD HOUSE IN MANI</t>
  </si>
  <si>
    <t>III) REHABILITATION / REPAIRS - HOUSING</t>
  </si>
  <si>
    <t>LAND &amp; BUILDING - MARKETS/PARKS</t>
  </si>
  <si>
    <t>I) CONSTRUCRION OF MARKET STALLS AT MANI, JANI, MAGAMI, MUDURU &amp; RANDAWA MARKETS</t>
  </si>
  <si>
    <t>II) REHABILITATION OF MODERN MARKET, MANI</t>
  </si>
  <si>
    <t>II) PURCHASE OF VEHICLE FOR MUDURU DISTRICT HEAD</t>
  </si>
  <si>
    <t>III) PURCHASE OF MASS TRANSIT BUSES</t>
  </si>
  <si>
    <t>I) PURCHASE OF MOTOR CYCLES</t>
  </si>
  <si>
    <t>HOSPITALS/HEALTH CENTERS</t>
  </si>
  <si>
    <t>I) CONSTRUCTION OF SLAUGHTER SLABS AT RANDAWA, MANI &amp; MUDURU</t>
  </si>
  <si>
    <t>II) CONSTRUCTION OF CATTLE MARKET AT MANI</t>
  </si>
  <si>
    <t xml:space="preserve">III) IMPROVEMENT OF SLAUGHTER SLAB IN TSAGEM, </t>
  </si>
  <si>
    <t>I)TREE PLANTING AND NURSERY SCHEME</t>
  </si>
  <si>
    <t xml:space="preserve">II) ESTAB. OF SHELTER BELT AND WIND BREAKERS </t>
  </si>
  <si>
    <t>I) REPAIRS OF EARTH DAM HOKON WAWA</t>
  </si>
  <si>
    <t>I) PURCHASE OF LIVESTOCK</t>
  </si>
  <si>
    <t xml:space="preserve">II) IRRIGATION SCHEME </t>
  </si>
  <si>
    <t>III) IMPROVEMENT OF PASTURES</t>
  </si>
  <si>
    <t>IV) ANNUAL ANIMAL VACCINATION</t>
  </si>
  <si>
    <t>I) PURCHASE OF CANTEEN/KITCHEN EQUIPMENT</t>
  </si>
  <si>
    <t>II) PURCHASE OF GRAINS AND IMPROVED SEEDS</t>
  </si>
  <si>
    <t>III) PURCHASE OF WATER PUMPING MACHINES</t>
  </si>
  <si>
    <t xml:space="preserve">IV) PURCHASE OF SPRAYERS </t>
  </si>
  <si>
    <t>V) PURCHASE OF FERTILIZER</t>
  </si>
  <si>
    <t>VI) PURCHASE OF SOLAR WATER PUMP &amp; POWER TILLERS</t>
  </si>
  <si>
    <t>VII) TRADE FAIR AND AGRIC. SHOWS MATERIALS</t>
  </si>
  <si>
    <t>VIII) CONSTRUCTION OF AGRIC. MECHANISATION CENTRE</t>
  </si>
  <si>
    <t>IX) PURCHASE OF TRACTORS AND IMPLEMENTS</t>
  </si>
  <si>
    <t>RUWASSA/SHAWN Programme - Overhead</t>
  </si>
  <si>
    <t>Logistic Support to Emirate Council for Eid &amp; Maulid Celebrations</t>
  </si>
  <si>
    <t>Support to Nutrition Programme</t>
  </si>
  <si>
    <t>13200000000005</t>
  </si>
  <si>
    <t>Printers Multi - Function</t>
  </si>
  <si>
    <t>13200000000006</t>
  </si>
  <si>
    <t>I) PURCHASE / ACQUISITION OF LAND</t>
  </si>
  <si>
    <t>I) PURCHASE OF SURVEY EQUIPMENT</t>
  </si>
  <si>
    <t>I) PROVISION OF SECURITY SOLAR LIGHT IN MANI, BAGIWA</t>
  </si>
  <si>
    <t xml:space="preserve">I) PROVISION OF ELECTRICITY AT MANI, JANI, MUDURU, SAMARU, KAINAWA &amp; WURJUYO </t>
  </si>
  <si>
    <t>II) EXTENTION OF ELECTRICITY IN MUDURU, KURINGA, GABI, GAMDA, TURAWA, HELLUN, KWALKODAU, GAWON MALA, HOKON WAWA, NASARAWA, YANTSARI, YAR RUMFA, KURUNKUS, TSINGIRI, WALAWA, JIDDA, RAHAMA, BUJEJE &amp; YANTAKORI</t>
  </si>
  <si>
    <t xml:space="preserve">III) PROVISION OF TRANSFORMERS FOR AZAI, </t>
  </si>
  <si>
    <t>IV) PROVISION OF SOLAR LIGHTS IN ISLAMIYYA SCHOOLS IN MANI, JANI &amp; MUDURU</t>
  </si>
  <si>
    <t xml:space="preserve">I) CONSTRUCTION OF DRAINAGES IN TOKARCHI, MODEL PRI. SCH. - K/GABAS - K/YAMMA, RIYA, KAFASU, ALKALAWA - BOHEL K/YAMMA, SABON LAYI - DARDISU PRI. SCH. - K/AREWA, DUWAN MARKET - TAFKIN GARBA MAKAU, GIDAN ADO - DAY, HELLIN, YANGEME, JAMA'A DANFAU, KWATTA, KURUNKUS, ALLI - GIDAN SAIDU, TUMURZAWA, SAMARU, HAMCHETA, KUGADO, ALIYABA, TURAWA, RAHAMA, GALLAWA, GARIN AMADU, YALBIBI, JANI CLINIC - MARKET, KANTIN LADO - K/YAMMA, TASHE - JANI HOSPITAL - DOKOTA &amp; MAILABA </t>
  </si>
  <si>
    <t>II) CONSTRUCTION OF CULVERTS IN MANI, TSAGEM, BINONI, TURAWA, DANHOKO, TSAMIYA, KWATTA - TSAMIYYA, KONKI - KWALKODAU, TSINGIRI, &amp; JIRGA</t>
  </si>
  <si>
    <t>TRAFFIC/STREET LIGHTS</t>
  </si>
  <si>
    <t>I) PROVISION OF STREET LIGHTS AT MANI, MUDURU, JANI, DUWAN, MAGAMI &amp; BUJAWA</t>
  </si>
  <si>
    <t>II) CONSTRUCTION/IMPROVEMENT OF RURAL FEEDER ROADS FROM TOKARCHI - KADARABE, SALUMAWA - MAKERA DANGWARA, MUDURU - BADOLE, BAGARUWA - KWANGEL, BADOLE - YANKAZO, WURIDIGWAL - INGAWA, DUWAN - KWANA, TAIKI MARKE - KOFAWA, HOKON WAWA - BAGIWA, KOLKODAU - DANFAU, KUMUMUWA - KOLKODAU, CHARANBI - DANFAKO - MAGAMI, HENLIN - MACHIKA -KWANKI - WASAKAWA - CHARAMBI, CHARAMBI - DANFAKO - KAGAGI, MAGAMI - YANTSARI, GALLAWA - BUJEJE, WURJIYO - KURNA, MARKE - YAMEL, RANDAWA - GARO - GALLAWA - BUJEJE, RANDAWA - DUWAN MAKAU, YANTAKORI - DANGAWO, KUGADO YANGUDA - MASHI MAIN ROAD</t>
  </si>
  <si>
    <t>I) LEA Casual Teachers Allowances</t>
  </si>
  <si>
    <t>I) PHCA Casual Staff Allowances</t>
  </si>
  <si>
    <t>II) REPAIRS OF TV CENTRE IN MANI</t>
  </si>
  <si>
    <t>III) RENOVATION OF KULIYA WOMEN CENTRE MUDURU</t>
  </si>
  <si>
    <t>II) CONSTRUCTION OF GRAVE YARD FENCING WALL AT MANI, MUDURU &amp; KUGADO</t>
  </si>
  <si>
    <t xml:space="preserve">SILOS </t>
  </si>
  <si>
    <t>LAND &amp; BUILDINGS - SCHOOLS</t>
  </si>
  <si>
    <t>I) CONSTRUCTION OF ISLAMIYYA SCHOOL CLASSES AT BUJAWA, HAMCHETA,MANI, KADARABE, SABON LAYI, KURINGA,ZUGAL, KARFAWA LEKA, DUBAJE, DUWAN TARU, TUDUN WADA, MAHUTA, TASHAR INTO, GAWO, KWALKODAU, TSAMIYA, AGALA, KWATTA MAGAJI, HOKON WAWA, KWATTA, MAKAURACI, KARA'IDU, HELLUN, DANFAU, SALKAWA, MAGAMI, KANTANKAR, YARUMFA, YANBINDI, JIRGA, GWAIGWAITA, BAKANKARA, UNG. MALAM, MACHIKA, BADAWA, JARKASA, TAKUSHEYI, FANKADA, ABDURRAHMAN ISLAMIYYA JANI, DOKOTA &amp; MAILABA</t>
  </si>
  <si>
    <t>CONSTRUCTION DAY SCHOOLS CLASSES AND FENCING WALL AT KUGADO, HAMCHETA, KWATTA &amp; MAIGASHI</t>
  </si>
  <si>
    <t>LAND &amp; BUILDINGS - LIBRARIES</t>
  </si>
  <si>
    <t>I) REHABILITATION OF LIBRARY AT MANI</t>
  </si>
  <si>
    <t>LAND &amp; BUILDINGS - SPORTING FACILITIES</t>
  </si>
  <si>
    <t>I) RENOVATION/UPGRADING OF GIDAN CLUB MUDURU</t>
  </si>
  <si>
    <t>PURCHASE OF COMPUTERS &amp; ASSESSORIES FOR THE ITC CENTER IN MANI</t>
  </si>
  <si>
    <t>NETWORKING DEVICES/PERIPHERALS</t>
  </si>
  <si>
    <t>I) PURCHASE OF INFORMATION EQUIPMENT</t>
  </si>
  <si>
    <t>I) PURCHASE OF SPORTING / GAMING EQUIPMENT</t>
  </si>
  <si>
    <t>II) FURNISHING OF LIBRARY IN MANI</t>
  </si>
  <si>
    <t>POLICE/PARA MILITARY EQUIPMENTS</t>
  </si>
  <si>
    <t>I) ANNUAL WOMEN HANDCRAFT</t>
  </si>
  <si>
    <t>I) CONSTRUCTION OF PHCC STAFF QUARTERS AT HAMCHETA,GABI &amp; GUNKI</t>
  </si>
  <si>
    <t>I) CONSTRUCTION OF HEALTH POST IN BUJAWA &amp; TUSKULLE</t>
  </si>
  <si>
    <t>II) CONSTRUCTION OF FENCING WALL OF PHC DUWAN</t>
  </si>
  <si>
    <t>III) CONSTRUCTION OF HEALTH CLINIC IN HOKON WAWA, JIDDA, KOFAWA, BAKANKARA, KWAGEL &amp; SABON LAYI BUJAWA</t>
  </si>
  <si>
    <t xml:space="preserve">IV) CONSTRUCTION OF MATERNITY &amp; CHILDREN WARD IN BAGIWA </t>
  </si>
  <si>
    <t>VI) RENOVATION/UPGRADING OF PHC AT HAMCHETA, GABI &amp; GUNKI</t>
  </si>
  <si>
    <t>I) PURCHASE MOTOR CYCLES - AMBULANCE TRICYCLES</t>
  </si>
  <si>
    <t>I) PURCHASE OF MINIMUM STANDARD  EQUIPMENT</t>
  </si>
  <si>
    <t>I) DESILTING AND STUMPING OF DRAINAGES</t>
  </si>
  <si>
    <t>III) CONST. OF REFUSE COLLECTION CENTRES AND DUST BINS AT JANI</t>
  </si>
  <si>
    <t>I) PURCHASES OF SURVEYING EQUIPMENT</t>
  </si>
  <si>
    <t>I) PURCHASE OF SANITATION EQUIPMENTS</t>
  </si>
  <si>
    <t>II) PURCHASE OF FUMIGATION EQUIPMENTS</t>
  </si>
  <si>
    <t>I) ELECTRONIC TRANSFER LEVY</t>
  </si>
  <si>
    <t>II) SHARE OF EXCHANGE GAIN</t>
  </si>
  <si>
    <t>III) NON OIL REVENUE</t>
  </si>
  <si>
    <t>IV) SPECIAL RELEASE VAT</t>
  </si>
  <si>
    <r>
      <t>HIRING SERVICES</t>
    </r>
    <r>
      <rPr>
        <b/>
        <sz val="11"/>
        <color rgb="FF000000"/>
        <rFont val="Tahoma"/>
        <family val="2"/>
      </rPr>
      <t xml:space="preserve"> </t>
    </r>
  </si>
  <si>
    <t>I) TRACTOR HIRING SERVICES</t>
  </si>
  <si>
    <t>II) WATER TANKER HIRING SERVICES</t>
  </si>
  <si>
    <t>I) EATING HOUSE LICENCE</t>
  </si>
  <si>
    <t>II) KIOSK LICENCE</t>
  </si>
  <si>
    <t>III) SAND, GRANITE, IRON ROD SELLERS LICENCE</t>
  </si>
  <si>
    <t>IV) WELDING MACHINE LICENCE</t>
  </si>
  <si>
    <t>V) WOODMAKING/CARPEBTERY WORKSHOP LICENCE</t>
  </si>
  <si>
    <t>VI) PANEL BEATERS LICENCE</t>
  </si>
  <si>
    <t>VII) VEHICLE SPARE PARTS LICENCE</t>
  </si>
  <si>
    <t>VIII) BUILDING MATERIALS LICENCE</t>
  </si>
  <si>
    <t>IX) INGREDIENT GRINDING MILL LICENCE</t>
  </si>
  <si>
    <t>X) PHOTO STUDIO LICENCE</t>
  </si>
  <si>
    <t>XI) ELECTRIC (RADIO/TV) WORKSHOP LICENCE</t>
  </si>
  <si>
    <t>XII) BATTERY CHARGERS LICENCE</t>
  </si>
  <si>
    <t>XIII) VULCANIZERS LICENCE</t>
  </si>
  <si>
    <t>XV) SURFACE TANK KEROSINE  SELLERS LICENCE</t>
  </si>
  <si>
    <t>XVI) PHOTOSTAT TYPING INSTITUTE LICENCE</t>
  </si>
  <si>
    <t>XIV) MECHANIC &amp; CAR WASH DEPOT LICENCE</t>
  </si>
  <si>
    <t>MARRIAGE AND DIVORCE FEES</t>
  </si>
  <si>
    <t>AGENCY FEES</t>
  </si>
  <si>
    <t>(I) TENEMENT RATE</t>
  </si>
  <si>
    <t>(II) GROUND RATE</t>
  </si>
  <si>
    <t>III) SAND DREDGING FEES</t>
  </si>
  <si>
    <t>(IV) FIBRE LAYING CABLE</t>
  </si>
  <si>
    <t>(V) MOBILE GSM MAST</t>
  </si>
  <si>
    <t>(I) MAIN MARKET FEES</t>
  </si>
  <si>
    <t>(II) SHOP AND SHOPPING CENTRES</t>
  </si>
  <si>
    <t>(III) LIVESTOCK MARKET FEES</t>
  </si>
  <si>
    <t>V) MOTORCYCLE/TRICYCLE OPERATING FEES</t>
  </si>
  <si>
    <t>PARKING FEES</t>
  </si>
  <si>
    <t>RIGHT OF OCCUPANCY  FEES</t>
  </si>
  <si>
    <t>BUILDING PLANT APPROVAL FEES</t>
  </si>
  <si>
    <t>I) PURCHASE OF OFFICIAL MOTOR VEHICLES</t>
  </si>
  <si>
    <t>I) RENOVATION/U[GRADE OF MANI &amp; MUDURU VETERINARY CLINICS</t>
  </si>
  <si>
    <r>
      <t xml:space="preserve">KATSINA STATE MINISTRY FOR LOCAL GOVERNMENT AND EMIRATE AFFAIRS                </t>
    </r>
    <r>
      <rPr>
        <b/>
        <i/>
        <sz val="14"/>
        <color theme="1"/>
        <rFont val="Tahoma"/>
        <family val="2"/>
      </rPr>
      <t>F.v</t>
    </r>
  </si>
  <si>
    <t>V) REPAIRS OF LT LINES AND REPLACEMENT OF POLES AT DUWAN - KOFAWA - MAKAU FULANI, AZAI , GABI, GALLAWA, JANI, FANTEKA - DANGAWO - SAMBAWA &amp; ZANGON RIMI - YARCHAKARANDE</t>
  </si>
  <si>
    <t>III) ROAD REPAIRS - ROADS AT DUWAN, SABON LAYI</t>
  </si>
  <si>
    <t>I) REPAIRS OF RECREATIONAL FACILITIES - MANI</t>
  </si>
  <si>
    <t>I) CONSTRUCTION OF MOSQUES AT KUMUMUWA, AZAI, KARJAWA, MAKAU KWAKWARA &amp; M. ABDU DUWAN MOSQUE</t>
  </si>
  <si>
    <t>III) REPAIRS OF MOSQUES AT MUDURU, MAL. DAHIRU DUWAN MOSQUE, KAINAWA, KUGADO, KANABI, GAWON MALA, KWANA LAKA, JOBAWA, CHARAMBI, DOROWA, DANFAU, KWALLODAU, AMADU SHITU MOSQUE TARU, JIDDA, YAR RUMFA, MACHIKA, BALLAGAZA, BUJEJE U/GABAS, KUNA, HAYI, DUTSIN ZABBI, GUNKI, YARCHAKARANDE &amp; YANTAKORI</t>
  </si>
  <si>
    <t>II) REPAIRS OF ISLAMIYYA SCHOOLS AT MAGAMI, KOFAWA, FANGO, SAMAMA, GABI, NASARAWA, DURU, KUGADO, SHAISKAWA, KWANA LAKA, KWALKODAU, BAKANKARA, TSINGIRI, WALAWA, TABALLAWA, FADI GURJE, YALBIBI, KURKET, GALLAWA, GEWAYAU, GUNKI, TSAGEM, FANKADA &amp; DANGAWO</t>
  </si>
  <si>
    <t>I) REPAIRS OF FIRE FIGHTING EQUIPMENTS</t>
  </si>
  <si>
    <t>V) REPAIRS OF SAMFA CLINICS OF KUKOKI, NASARAWA, FADI GURJE, MAKAU FULANI, SANTAR GAWO, KUGADO, ALIYABA, SAMFA, KWALKODAU, KAFASU, SHEME, KURUNKUS, BARYAWA HABE, CHENGERE, SHA'ISKAWA, KWANGWAMA, ANIYAWA, &amp; MAKAU</t>
  </si>
  <si>
    <t>II) CONSTRUCTION OF SMART TOILETS AT MANI, JANI &amp; MAGAMI MARKETS</t>
  </si>
  <si>
    <t>II) CONSTRUCTION OF HAND PUMPS AT MAJEMA MANI, GWAMRAN DUTSI, DUWAN TARU, WAILARE, MAKAU FULANI, ZANGUNA MARKE, DUWAN K/GABAS, YIRMAN GEJI MAKAU FULANI, TSAUWARE, DURU, JACHI, DADIN KOWA, YARBINDI, SAMFA, MALAM WAWA, RADE, KEBA, KUNUN KAWA, KANABI, NASARAWA, YAYAJI, DANMANAU, KAGAGI, GAJEMA, KARA'IDU, KWANA LAKA, DANFAU, KWATTA ASIBITI, KWALKODAU, AGALA, TSABA, GYARAN, JAMA'A DOROWA, KANTANKAR, KAIKAZO, YANTSARI, BAKANKARA, YANBINDI, KANGARTSA, KAUYEN FAGE, JARKASA, TSAGEM, GUNKI, TAKUSHEYI, ZANGON RIMI, DANGAWO, SAMBAWA, FANTEKA &amp; UNGUWA KUKA</t>
  </si>
  <si>
    <t>III) PROVISION OF SOLAR POWERED BOREHOLES AT MUDURU WATER STATION, BOREHOLE OF MUDURU MODEL PRI. SCH., KURINGA, DUMAWA, UNGUWA MUDI MUDURU, &amp; MAGAMI</t>
  </si>
  <si>
    <t>IV) CONSTRUCTION OF OPEN WELLS AT DANFAKO, KWALKODAU &amp; KARA'IDU</t>
  </si>
  <si>
    <t>V) REPAIRS OF MOTORISED BOREHOLES IN THE 11 WARDS</t>
  </si>
  <si>
    <t>VI) REPAIRS OF HAND PUMP BOREHOLES AT MUDURU</t>
  </si>
  <si>
    <t>VII) REHABILITATION OF SOLAR POWERED BOREHOLES ACROSS THE LGA</t>
  </si>
  <si>
    <t>VIII) PURCHASE OF BOREHOLES MATERIALS</t>
  </si>
  <si>
    <t xml:space="preserve">IX) REHABILITATION OF OPEN WELLS AT KOFA MUDURU, KURINGA, WAILARE, KWANGEL B, MAKRE, </t>
  </si>
  <si>
    <t>X) WATER POLLUTION PREVENTION &amp; CONTROL</t>
  </si>
  <si>
    <t>10350000000004</t>
  </si>
  <si>
    <t>10350000000006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</si>
</sst>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22" x14ac:knownFonts="1">
    <font>
      <sz val="11"/>
      <color theme="1"/>
      <name val="Calibri"/>
      <family val="2"/>
      <scheme val="minor"/>
    </font>
    <font>
      <sz val="12"/>
      <color theme="1"/>
      <name val="Tahoma"/>
      <family val="2"/>
    </font>
    <font>
      <b/>
      <sz val="12"/>
      <color theme="1"/>
      <name val="Tahoma"/>
      <family val="2"/>
    </font>
    <font>
      <sz val="11"/>
      <color theme="1"/>
      <name val="Calibri"/>
      <family val="2"/>
      <scheme val="minor"/>
    </font>
    <font>
      <b/>
      <i/>
      <sz val="12"/>
      <color theme="1"/>
      <name val="Tahoma"/>
      <family val="2"/>
    </font>
    <font>
      <b/>
      <u/>
      <sz val="12"/>
      <color theme="1"/>
      <name val="Tahoma"/>
      <family val="2"/>
    </font>
    <font>
      <b/>
      <sz val="14"/>
      <color rgb="FF000000"/>
      <name val="Tahoma"/>
      <family val="2"/>
    </font>
    <font>
      <sz val="11"/>
      <color rgb="FF000000"/>
      <name val="Tahoma"/>
      <family val="2"/>
    </font>
    <font>
      <b/>
      <sz val="11"/>
      <color rgb="FF000000"/>
      <name val="Tahoma"/>
      <family val="2"/>
    </font>
    <font>
      <sz val="12"/>
      <color rgb="FF000000"/>
      <name val="Tahoma"/>
      <family val="2"/>
    </font>
    <font>
      <b/>
      <sz val="12"/>
      <color rgb="FF000000"/>
      <name val="Tahoma"/>
      <family val="2"/>
    </font>
    <font>
      <sz val="14"/>
      <color rgb="FF000000"/>
      <name val="Tahoma"/>
      <family val="2"/>
    </font>
    <font>
      <sz val="12"/>
      <name val="Tahoma"/>
      <family val="2"/>
    </font>
    <font>
      <i/>
      <sz val="12"/>
      <color theme="1"/>
      <name val="Tahoma"/>
      <family val="2"/>
    </font>
    <font>
      <sz val="11"/>
      <name val="Tahoma"/>
      <family val="2"/>
    </font>
    <font>
      <sz val="10"/>
      <name val="Arial"/>
      <family val="2"/>
    </font>
    <font>
      <sz val="10"/>
      <name val="Tahoma"/>
      <family val="2"/>
    </font>
    <font>
      <sz val="11"/>
      <color theme="1"/>
      <name val="Tahoma"/>
      <family val="2"/>
    </font>
    <font>
      <sz val="10"/>
      <color theme="1"/>
      <name val="Tahoma"/>
      <family val="2"/>
    </font>
    <font>
      <b/>
      <sz val="14"/>
      <color theme="1"/>
      <name val="Tahoma"/>
      <family val="2"/>
    </font>
    <font>
      <b/>
      <i/>
      <sz val="14"/>
      <color theme="1"/>
      <name val="Tahoma"/>
      <family val="2"/>
    </font>
    <font>
      <sz val="11"/>
      <name val="Calibri"/>
      <family val="2"/>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5" fillId="0" borderId="0"/>
  </cellStyleXfs>
  <cellXfs count="114">
    <xf numFmtId="0" fontId="0" fillId="0" borderId="0" xfId="0"/>
    <xf numFmtId="0" fontId="1" fillId="0" borderId="0" xfId="0" applyFont="1"/>
    <xf numFmtId="0" fontId="1" fillId="0" borderId="1" xfId="0" applyFont="1" applyBorder="1"/>
    <xf numFmtId="0" fontId="2" fillId="0" borderId="1" xfId="0" applyFont="1" applyBorder="1" applyAlignment="1">
      <alignment horizontal="left"/>
    </xf>
    <xf numFmtId="0" fontId="2" fillId="0" borderId="1" xfId="0" applyFont="1" applyBorder="1" applyAlignment="1">
      <alignment horizontal="left" vertical="center" wrapText="1"/>
    </xf>
    <xf numFmtId="0" fontId="2" fillId="0" borderId="1" xfId="0" applyFont="1" applyBorder="1" applyAlignment="1">
      <alignment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2" fillId="0" borderId="1" xfId="0" quotePrefix="1" applyFont="1" applyBorder="1" applyAlignment="1">
      <alignment vertical="center" wrapText="1"/>
    </xf>
    <xf numFmtId="43" fontId="1" fillId="0" borderId="1" xfId="1" applyFont="1" applyBorder="1"/>
    <xf numFmtId="43" fontId="1" fillId="0" borderId="1" xfId="1" applyFont="1" applyBorder="1" applyAlignment="1">
      <alignment vertical="center" wrapText="1"/>
    </xf>
    <xf numFmtId="43" fontId="2" fillId="0" borderId="1" xfId="1" applyFont="1" applyBorder="1" applyAlignment="1">
      <alignment vertical="center" wrapText="1"/>
    </xf>
    <xf numFmtId="43" fontId="2" fillId="0" borderId="1" xfId="1" applyFont="1" applyBorder="1"/>
    <xf numFmtId="0" fontId="5" fillId="0" borderId="1" xfId="0" applyFont="1" applyBorder="1" applyAlignment="1">
      <alignment vertical="center" wrapText="1"/>
    </xf>
    <xf numFmtId="0" fontId="8" fillId="0" borderId="1" xfId="0" applyFont="1" applyBorder="1" applyAlignment="1">
      <alignment vertical="center" wrapText="1"/>
    </xf>
    <xf numFmtId="0" fontId="8" fillId="0" borderId="1" xfId="0" applyFont="1" applyBorder="1" applyAlignment="1">
      <alignment horizontal="justify" vertical="center" wrapText="1"/>
    </xf>
    <xf numFmtId="43" fontId="8" fillId="0" borderId="1" xfId="1" applyFont="1" applyBorder="1" applyAlignment="1">
      <alignment vertical="center" wrapText="1"/>
    </xf>
    <xf numFmtId="0" fontId="11" fillId="0" borderId="1" xfId="0" applyFont="1" applyBorder="1" applyAlignment="1">
      <alignment vertical="center" wrapText="1"/>
    </xf>
    <xf numFmtId="0" fontId="6" fillId="0" borderId="1" xfId="0" applyFont="1" applyBorder="1" applyAlignment="1">
      <alignment vertical="center" wrapText="1"/>
    </xf>
    <xf numFmtId="0" fontId="6" fillId="0" borderId="1" xfId="0" applyFont="1" applyBorder="1" applyAlignment="1">
      <alignment horizontal="left" vertical="center" wrapText="1"/>
    </xf>
    <xf numFmtId="0" fontId="9" fillId="0" borderId="1" xfId="0" applyFont="1" applyBorder="1" applyAlignment="1">
      <alignment horizontal="justify" vertical="center" wrapText="1"/>
    </xf>
    <xf numFmtId="0" fontId="9" fillId="0" borderId="1" xfId="0" applyFont="1" applyBorder="1" applyAlignment="1">
      <alignment vertical="center" wrapText="1"/>
    </xf>
    <xf numFmtId="0" fontId="9" fillId="0" borderId="1" xfId="0" applyFont="1" applyBorder="1" applyAlignment="1">
      <alignment horizontal="left" vertical="center" wrapText="1"/>
    </xf>
    <xf numFmtId="0" fontId="10" fillId="0" borderId="1" xfId="0" applyFont="1" applyBorder="1" applyAlignment="1">
      <alignment vertical="center" wrapText="1"/>
    </xf>
    <xf numFmtId="0" fontId="10" fillId="0" borderId="1" xfId="0" applyFont="1" applyBorder="1" applyAlignment="1">
      <alignment horizontal="left" vertical="center" wrapText="1"/>
    </xf>
    <xf numFmtId="0" fontId="9" fillId="0" borderId="1" xfId="0" quotePrefix="1" applyFont="1" applyBorder="1" applyAlignment="1">
      <alignment horizontal="left" vertical="center" wrapText="1"/>
    </xf>
    <xf numFmtId="0" fontId="11" fillId="0" borderId="1" xfId="0" quotePrefix="1" applyFont="1" applyBorder="1" applyAlignment="1">
      <alignment horizontal="left" vertical="center" wrapText="1"/>
    </xf>
    <xf numFmtId="0" fontId="12" fillId="0" borderId="1" xfId="0" applyFont="1" applyBorder="1" applyAlignment="1">
      <alignment vertical="center" wrapText="1"/>
    </xf>
    <xf numFmtId="43" fontId="2" fillId="0" borderId="1" xfId="0" applyNumberFormat="1" applyFont="1" applyBorder="1" applyAlignment="1">
      <alignment horizontal="center" vertical="center" wrapText="1"/>
    </xf>
    <xf numFmtId="43" fontId="10" fillId="0" borderId="1" xfId="0" applyNumberFormat="1" applyFont="1" applyBorder="1" applyAlignment="1">
      <alignment vertical="center" wrapText="1"/>
    </xf>
    <xf numFmtId="43" fontId="2" fillId="0" borderId="1" xfId="1" applyFont="1" applyBorder="1" applyAlignment="1">
      <alignment horizontal="center" vertical="center" wrapText="1"/>
    </xf>
    <xf numFmtId="43" fontId="10" fillId="0" borderId="1" xfId="1" applyFont="1" applyBorder="1" applyAlignment="1">
      <alignment vertical="center" wrapText="1"/>
    </xf>
    <xf numFmtId="43" fontId="9" fillId="0" borderId="1" xfId="1" applyFont="1" applyBorder="1" applyAlignment="1">
      <alignment vertical="center" wrapText="1"/>
    </xf>
    <xf numFmtId="43" fontId="6" fillId="0" borderId="1" xfId="0" applyNumberFormat="1" applyFont="1" applyBorder="1" applyAlignment="1">
      <alignment vertical="center" wrapText="1"/>
    </xf>
    <xf numFmtId="43" fontId="6" fillId="0" borderId="1" xfId="1" applyFont="1" applyBorder="1" applyAlignment="1">
      <alignment vertical="center" wrapText="1"/>
    </xf>
    <xf numFmtId="0" fontId="12" fillId="0" borderId="1" xfId="0" applyFont="1" applyBorder="1" applyAlignment="1">
      <alignment horizontal="left" vertical="center" wrapText="1"/>
    </xf>
    <xf numFmtId="43" fontId="12" fillId="0" borderId="1" xfId="1" applyFont="1" applyBorder="1" applyAlignment="1">
      <alignment vertical="center" wrapText="1"/>
    </xf>
    <xf numFmtId="43" fontId="4" fillId="0" borderId="1" xfId="1" applyFont="1" applyBorder="1"/>
    <xf numFmtId="0" fontId="13" fillId="0" borderId="0" xfId="0" applyFont="1"/>
    <xf numFmtId="43" fontId="2" fillId="0" borderId="1" xfId="1" applyFont="1" applyBorder="1" applyProtection="1"/>
    <xf numFmtId="43" fontId="4" fillId="0" borderId="1" xfId="1" applyFont="1" applyBorder="1" applyProtection="1"/>
    <xf numFmtId="43" fontId="1" fillId="0" borderId="1" xfId="1" applyFont="1" applyBorder="1" applyProtection="1">
      <protection locked="0"/>
    </xf>
    <xf numFmtId="0" fontId="1" fillId="0" borderId="1" xfId="0" quotePrefix="1" applyFont="1" applyBorder="1" applyAlignment="1" applyProtection="1">
      <alignment vertical="center" wrapText="1"/>
      <protection locked="0"/>
    </xf>
    <xf numFmtId="0" fontId="1" fillId="0" borderId="1" xfId="0" applyFont="1" applyBorder="1" applyAlignment="1" applyProtection="1">
      <alignment horizontal="left" vertical="center" wrapText="1"/>
      <protection locked="0"/>
    </xf>
    <xf numFmtId="0" fontId="1" fillId="0" borderId="1" xfId="0" applyFont="1" applyBorder="1" applyAlignment="1" applyProtection="1">
      <alignment vertical="center" wrapText="1"/>
      <protection locked="0"/>
    </xf>
    <xf numFmtId="43" fontId="1" fillId="0" borderId="1" xfId="1" applyFont="1" applyBorder="1" applyAlignment="1" applyProtection="1">
      <alignment vertical="center" wrapText="1"/>
      <protection locked="0"/>
    </xf>
    <xf numFmtId="0" fontId="2" fillId="0" borderId="1" xfId="0" applyFont="1" applyBorder="1" applyAlignment="1" applyProtection="1">
      <alignment vertical="center" wrapText="1"/>
      <protection locked="0"/>
    </xf>
    <xf numFmtId="0" fontId="2" fillId="0" borderId="1" xfId="0" applyFont="1" applyBorder="1" applyAlignment="1" applyProtection="1">
      <alignment horizontal="left" vertical="center" wrapText="1"/>
      <protection locked="0"/>
    </xf>
    <xf numFmtId="0" fontId="1" fillId="0" borderId="1" xfId="0" applyFont="1" applyBorder="1" applyProtection="1">
      <protection locked="0"/>
    </xf>
    <xf numFmtId="0" fontId="1" fillId="0" borderId="0" xfId="0" applyFont="1" applyProtection="1">
      <protection locked="0"/>
    </xf>
    <xf numFmtId="0" fontId="2" fillId="0" borderId="1" xfId="0" applyFont="1" applyBorder="1" applyAlignment="1" applyProtection="1">
      <alignment horizontal="center" vertical="center" wrapText="1"/>
      <protection locked="0"/>
    </xf>
    <xf numFmtId="43" fontId="7" fillId="0" borderId="1" xfId="1" applyFont="1" applyBorder="1" applyAlignment="1" applyProtection="1">
      <alignment vertical="center" wrapText="1"/>
      <protection locked="0"/>
    </xf>
    <xf numFmtId="43" fontId="2" fillId="0" borderId="1" xfId="1" applyFont="1" applyBorder="1" applyAlignment="1" applyProtection="1">
      <alignment vertical="center" wrapText="1"/>
      <protection locked="0"/>
    </xf>
    <xf numFmtId="0" fontId="7" fillId="0" borderId="1" xfId="0" applyFont="1" applyBorder="1" applyAlignment="1" applyProtection="1">
      <alignment vertical="center" wrapText="1"/>
      <protection locked="0"/>
    </xf>
    <xf numFmtId="0" fontId="6" fillId="0" borderId="1" xfId="0" applyFont="1" applyBorder="1" applyAlignment="1" applyProtection="1">
      <alignment vertical="center" wrapText="1"/>
      <protection locked="0"/>
    </xf>
    <xf numFmtId="0" fontId="6" fillId="0" borderId="1" xfId="0" applyFont="1" applyBorder="1" applyAlignment="1" applyProtection="1">
      <alignment horizontal="center" vertical="center" wrapText="1"/>
      <protection locked="0"/>
    </xf>
    <xf numFmtId="0" fontId="4" fillId="0" borderId="1" xfId="0" applyFont="1" applyBorder="1" applyAlignment="1">
      <alignment horizontal="left"/>
    </xf>
    <xf numFmtId="0" fontId="4" fillId="0" borderId="1" xfId="0" applyFont="1" applyBorder="1"/>
    <xf numFmtId="0" fontId="2" fillId="0" borderId="1" xfId="0" applyFont="1" applyBorder="1" applyAlignment="1" applyProtection="1">
      <alignment horizontal="center" vertical="center"/>
      <protection locked="0"/>
    </xf>
    <xf numFmtId="0" fontId="1" fillId="0" borderId="1" xfId="0" applyFont="1" applyBorder="1" applyAlignment="1" applyProtection="1">
      <alignment horizontal="left"/>
      <protection locked="0"/>
    </xf>
    <xf numFmtId="0" fontId="1" fillId="0" borderId="1" xfId="0" quotePrefix="1" applyFont="1" applyBorder="1" applyAlignment="1" applyProtection="1">
      <alignment horizontal="center" vertical="center" wrapText="1"/>
      <protection locked="0"/>
    </xf>
    <xf numFmtId="43" fontId="11" fillId="0" borderId="1" xfId="0" applyNumberFormat="1" applyFont="1" applyBorder="1" applyAlignment="1">
      <alignment vertical="center" wrapText="1"/>
    </xf>
    <xf numFmtId="43" fontId="11" fillId="0" borderId="1" xfId="1" applyFont="1" applyBorder="1" applyAlignment="1">
      <alignment vertical="center" wrapText="1"/>
    </xf>
    <xf numFmtId="0" fontId="2" fillId="0" borderId="1" xfId="0" applyFont="1" applyBorder="1" applyAlignment="1" applyProtection="1">
      <alignment horizontal="left"/>
      <protection locked="0"/>
    </xf>
    <xf numFmtId="0" fontId="2" fillId="0" borderId="1" xfId="0" applyFont="1" applyBorder="1" applyProtection="1">
      <protection locked="0"/>
    </xf>
    <xf numFmtId="0" fontId="1" fillId="0" borderId="1" xfId="0" quotePrefix="1" applyFont="1" applyBorder="1" applyAlignment="1">
      <alignment vertical="center" wrapText="1"/>
    </xf>
    <xf numFmtId="43" fontId="2" fillId="0" borderId="1" xfId="1" applyFont="1" applyBorder="1" applyAlignment="1" applyProtection="1">
      <alignment vertical="center" wrapText="1"/>
    </xf>
    <xf numFmtId="1" fontId="12" fillId="0" borderId="3" xfId="0" applyNumberFormat="1" applyFont="1" applyBorder="1" applyAlignment="1" applyProtection="1">
      <alignment horizontal="center" vertical="center"/>
      <protection locked="0"/>
    </xf>
    <xf numFmtId="1" fontId="14" fillId="0" borderId="3" xfId="0" applyNumberFormat="1" applyFont="1" applyBorder="1" applyAlignment="1" applyProtection="1">
      <alignment horizontal="center" vertical="center"/>
      <protection locked="0"/>
    </xf>
    <xf numFmtId="0" fontId="16" fillId="0" borderId="4" xfId="2" applyFont="1" applyBorder="1" applyAlignment="1" applyProtection="1">
      <alignment horizontal="left" vertical="center"/>
      <protection locked="0" hidden="1"/>
    </xf>
    <xf numFmtId="43" fontId="14" fillId="0" borderId="2" xfId="1" applyFont="1" applyFill="1" applyBorder="1" applyAlignment="1" applyProtection="1">
      <alignment vertical="center"/>
      <protection locked="0" hidden="1"/>
    </xf>
    <xf numFmtId="43" fontId="14" fillId="0" borderId="4" xfId="1" applyFont="1" applyFill="1" applyBorder="1" applyProtection="1">
      <protection locked="0" hidden="1"/>
    </xf>
    <xf numFmtId="43" fontId="14" fillId="0" borderId="4" xfId="1" applyFont="1" applyFill="1" applyBorder="1" applyAlignment="1" applyProtection="1">
      <alignment vertical="center"/>
      <protection locked="0" hidden="1"/>
    </xf>
    <xf numFmtId="0" fontId="17" fillId="0" borderId="0" xfId="0" applyFont="1" applyProtection="1">
      <protection locked="0"/>
    </xf>
    <xf numFmtId="0" fontId="16" fillId="0" borderId="4" xfId="0" applyFont="1" applyBorder="1" applyAlignment="1" applyProtection="1">
      <alignment vertical="center" wrapText="1"/>
      <protection locked="0"/>
    </xf>
    <xf numFmtId="0" fontId="16" fillId="0" borderId="4" xfId="2" applyFont="1" applyBorder="1" applyAlignment="1" applyProtection="1">
      <alignment horizontal="left" vertical="center" wrapText="1"/>
      <protection locked="0" hidden="1"/>
    </xf>
    <xf numFmtId="0" fontId="16" fillId="0" borderId="4" xfId="2" applyFont="1" applyBorder="1" applyAlignment="1" applyProtection="1">
      <alignment vertical="center"/>
      <protection locked="0" hidden="1"/>
    </xf>
    <xf numFmtId="43" fontId="14" fillId="0" borderId="2" xfId="1" applyFont="1" applyFill="1" applyBorder="1" applyProtection="1">
      <protection locked="0" hidden="1"/>
    </xf>
    <xf numFmtId="0" fontId="0" fillId="0" borderId="0" xfId="0" applyProtection="1">
      <protection locked="0"/>
    </xf>
    <xf numFmtId="0" fontId="16" fillId="0" borderId="4" xfId="2" applyFont="1" applyBorder="1" applyAlignment="1" applyProtection="1">
      <alignment vertical="center" wrapText="1"/>
      <protection locked="0" hidden="1"/>
    </xf>
    <xf numFmtId="0" fontId="14" fillId="0" borderId="2" xfId="0" applyFont="1" applyBorder="1" applyAlignment="1" applyProtection="1">
      <alignment vertical="center" wrapText="1"/>
      <protection locked="0"/>
    </xf>
    <xf numFmtId="0" fontId="14" fillId="0" borderId="4" xfId="0" applyFont="1" applyBorder="1" applyAlignment="1" applyProtection="1">
      <alignment vertical="center" wrapText="1"/>
      <protection locked="0"/>
    </xf>
    <xf numFmtId="0" fontId="16" fillId="0" borderId="2" xfId="2" applyFont="1" applyBorder="1" applyAlignment="1" applyProtection="1">
      <alignment horizontal="left" vertical="center"/>
      <protection locked="0" hidden="1"/>
    </xf>
    <xf numFmtId="0" fontId="16" fillId="0" borderId="2" xfId="2" applyFont="1" applyBorder="1" applyAlignment="1" applyProtection="1">
      <alignment vertical="center"/>
      <protection locked="0" hidden="1"/>
    </xf>
    <xf numFmtId="0" fontId="16" fillId="0" borderId="2" xfId="0" applyFont="1" applyBorder="1" applyAlignment="1" applyProtection="1">
      <alignment vertical="center" wrapText="1"/>
      <protection locked="0" hidden="1"/>
    </xf>
    <xf numFmtId="0" fontId="17" fillId="0" borderId="1" xfId="0" quotePrefix="1" applyFont="1" applyBorder="1" applyAlignment="1" applyProtection="1">
      <alignment horizontal="center" vertical="center" wrapText="1"/>
      <protection locked="0"/>
    </xf>
    <xf numFmtId="0" fontId="16" fillId="0" borderId="2" xfId="0" applyFont="1" applyBorder="1" applyAlignment="1" applyProtection="1">
      <alignment vertical="center" wrapText="1"/>
      <protection locked="0"/>
    </xf>
    <xf numFmtId="0" fontId="17" fillId="0" borderId="1" xfId="0" applyFont="1" applyBorder="1" applyAlignment="1" applyProtection="1">
      <alignment horizontal="center" vertical="center" wrapText="1"/>
      <protection locked="0"/>
    </xf>
    <xf numFmtId="0" fontId="16" fillId="0" borderId="2" xfId="2" applyFont="1" applyBorder="1" applyAlignment="1" applyProtection="1">
      <alignment vertical="center" wrapText="1"/>
      <protection locked="0" hidden="1"/>
    </xf>
    <xf numFmtId="0" fontId="18" fillId="0" borderId="0" xfId="0" applyFont="1" applyProtection="1">
      <protection locked="0"/>
    </xf>
    <xf numFmtId="0" fontId="14" fillId="0" borderId="4" xfId="0" quotePrefix="1" applyFont="1" applyBorder="1" applyAlignment="1" applyProtection="1">
      <alignment horizontal="center" vertical="center"/>
      <protection locked="0" hidden="1"/>
    </xf>
    <xf numFmtId="0" fontId="16" fillId="0" borderId="2" xfId="2" applyFont="1" applyBorder="1" applyAlignment="1" applyProtection="1">
      <alignment horizontal="left" vertical="center" wrapText="1"/>
      <protection locked="0" hidden="1"/>
    </xf>
    <xf numFmtId="0" fontId="18" fillId="0" borderId="1" xfId="0" applyFont="1" applyBorder="1" applyAlignment="1" applyProtection="1">
      <alignment vertical="center" wrapText="1"/>
      <protection locked="0"/>
    </xf>
    <xf numFmtId="43" fontId="17" fillId="0" borderId="1" xfId="1" applyFont="1" applyBorder="1" applyAlignment="1" applyProtection="1">
      <alignment vertical="center" wrapText="1"/>
      <protection locked="0"/>
    </xf>
    <xf numFmtId="0" fontId="16" fillId="0" borderId="2" xfId="0" applyFont="1" applyBorder="1" applyAlignment="1" applyProtection="1">
      <alignment vertical="center"/>
      <protection locked="0"/>
    </xf>
    <xf numFmtId="0" fontId="16" fillId="0" borderId="4" xfId="0" applyFont="1" applyBorder="1" applyAlignment="1" applyProtection="1">
      <alignment vertical="center"/>
      <protection locked="0"/>
    </xf>
    <xf numFmtId="1" fontId="14" fillId="0" borderId="4" xfId="0" applyNumberFormat="1" applyFont="1" applyBorder="1" applyAlignment="1" applyProtection="1">
      <alignment horizontal="center" vertical="center"/>
      <protection locked="0"/>
    </xf>
    <xf numFmtId="0" fontId="1" fillId="0" borderId="1" xfId="0" applyFont="1" applyBorder="1" applyAlignment="1" applyProtection="1">
      <alignment horizontal="center" vertical="center" wrapText="1"/>
      <protection locked="0"/>
    </xf>
    <xf numFmtId="43" fontId="14" fillId="0" borderId="4" xfId="1" applyFont="1" applyFill="1" applyBorder="1" applyAlignment="1" applyProtection="1">
      <alignment vertical="center" wrapText="1"/>
      <protection locked="0" hidden="1"/>
    </xf>
    <xf numFmtId="43" fontId="14" fillId="0" borderId="4" xfId="1" applyFont="1" applyFill="1" applyBorder="1" applyAlignment="1" applyProtection="1">
      <alignment wrapText="1"/>
      <protection locked="0" hidden="1"/>
    </xf>
    <xf numFmtId="43" fontId="14" fillId="0" borderId="2" xfId="1" applyFont="1" applyFill="1" applyBorder="1" applyAlignment="1" applyProtection="1">
      <alignment vertical="center" wrapText="1"/>
      <protection locked="0" hidden="1"/>
    </xf>
    <xf numFmtId="43" fontId="14" fillId="0" borderId="2" xfId="1" applyFont="1" applyFill="1" applyBorder="1" applyAlignment="1" applyProtection="1">
      <alignment wrapText="1"/>
      <protection locked="0" hidden="1"/>
    </xf>
    <xf numFmtId="43" fontId="14" fillId="0" borderId="4" xfId="1" applyFont="1" applyFill="1" applyBorder="1" applyAlignment="1" applyProtection="1">
      <alignment wrapText="1"/>
      <protection locked="0"/>
    </xf>
    <xf numFmtId="43" fontId="14" fillId="0" borderId="4" xfId="1" applyFont="1" applyFill="1" applyBorder="1" applyAlignment="1" applyProtection="1">
      <alignment vertical="center" wrapText="1"/>
      <protection locked="0"/>
    </xf>
    <xf numFmtId="43" fontId="14" fillId="0" borderId="2" xfId="1" applyFont="1" applyFill="1" applyBorder="1" applyAlignment="1" applyProtection="1">
      <alignment wrapText="1"/>
      <protection locked="0"/>
    </xf>
    <xf numFmtId="43" fontId="14" fillId="0" borderId="2" xfId="1" applyFont="1" applyFill="1" applyBorder="1" applyAlignment="1" applyProtection="1">
      <alignment vertical="center" wrapText="1"/>
      <protection locked="0"/>
    </xf>
    <xf numFmtId="43" fontId="14" fillId="0" borderId="4" xfId="1" applyFont="1" applyFill="1" applyBorder="1" applyAlignment="1" applyProtection="1">
      <alignment horizontal="center" vertical="center" wrapText="1"/>
      <protection locked="0" hidden="1"/>
    </xf>
    <xf numFmtId="0" fontId="21" fillId="0" borderId="4" xfId="2" applyFont="1" applyBorder="1" applyAlignment="1" applyProtection="1">
      <alignment horizontal="left" vertical="center" wrapText="1"/>
      <protection locked="0" hidden="1"/>
    </xf>
    <xf numFmtId="0" fontId="2" fillId="0" borderId="0" xfId="0" applyFont="1" applyAlignment="1" applyProtection="1">
      <alignment horizontal="center" vertical="center"/>
      <protection locked="0"/>
    </xf>
    <xf numFmtId="0" fontId="2" fillId="0" borderId="0" xfId="0" applyFont="1" applyAlignment="1" applyProtection="1">
      <alignment horizontal="center"/>
      <protection locked="0"/>
    </xf>
    <xf numFmtId="0" fontId="19" fillId="0" borderId="0" xfId="0" applyFont="1" applyAlignment="1" applyProtection="1">
      <alignment horizontal="center" vertical="center"/>
      <protection locked="0"/>
    </xf>
    <xf numFmtId="0" fontId="19" fillId="0" borderId="0" xfId="0" applyFont="1" applyAlignment="1" applyProtection="1">
      <alignment horizontal="center"/>
      <protection locked="0"/>
    </xf>
    <xf numFmtId="0" fontId="2" fillId="0" borderId="0" xfId="0" applyFont="1" applyAlignment="1" applyProtection="1">
      <alignment horizontal="center" wrapText="1"/>
      <protection locked="0"/>
    </xf>
    <xf numFmtId="0" fontId="2" fillId="0" borderId="0" xfId="0" applyFont="1" applyAlignment="1" applyProtection="1">
      <alignment horizontal="center" vertical="center" wrapText="1"/>
      <protection locked="0"/>
    </xf>
  </cellXfs>
  <cellStyles count="3">
    <cellStyle name="Comma" xfId="1" builtinId="3"/>
    <cellStyle name="Normal" xfId="0" builtinId="0"/>
    <cellStyle name="Normal 3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7"/>
  <sheetViews>
    <sheetView view="pageBreakPreview" topLeftCell="B16" zoomScale="90" zoomScaleNormal="130" zoomScaleSheetLayoutView="90" workbookViewId="0"/>
  </sheetViews>
  <sheetFormatPr defaultColWidth="8.81640625" defaultRowHeight="15" x14ac:dyDescent="0.3"/>
  <cols>
    <col min="1" max="1" width="10.7265625" style="1" customWidth="1"/>
    <col min="2" max="2" width="52" style="1" bestFit="1" customWidth="1"/>
    <col min="3" max="4" width="26.08984375" style="1" bestFit="1" customWidth="1"/>
    <col min="5" max="5" width="26.36328125" style="1" bestFit="1" customWidth="1"/>
    <col min="6" max="6" width="13.54296875" style="1" bestFit="1" customWidth="1"/>
    <col min="7" max="16384" width="8.81640625" style="1"/>
  </cols>
  <sheetData>
    <row r="1" spans="1:6" x14ac:dyDescent="0.3">
      <c r="A1" s="49"/>
      <c r="B1" s="49"/>
      <c r="C1" s="49"/>
      <c r="D1" s="49"/>
      <c r="E1" s="49"/>
      <c r="F1" s="49"/>
    </row>
    <row r="2" spans="1:6" x14ac:dyDescent="0.3">
      <c r="A2" s="108" t="s">
        <v>462</v>
      </c>
      <c r="B2" s="108"/>
      <c r="C2" s="108"/>
      <c r="D2" s="108"/>
      <c r="E2" s="108"/>
      <c r="F2" s="49"/>
    </row>
    <row r="3" spans="1:6" x14ac:dyDescent="0.3">
      <c r="A3" s="109" t="s">
        <v>720</v>
      </c>
      <c r="B3" s="109"/>
      <c r="C3" s="109"/>
      <c r="D3" s="109"/>
      <c r="E3" s="109"/>
      <c r="F3" s="49"/>
    </row>
    <row r="4" spans="1:6" x14ac:dyDescent="0.3">
      <c r="A4" s="49"/>
      <c r="B4" s="49"/>
      <c r="C4" s="49"/>
      <c r="D4" s="49"/>
      <c r="E4" s="49"/>
      <c r="F4" s="49"/>
    </row>
    <row r="5" spans="1:6" ht="45" x14ac:dyDescent="0.3">
      <c r="A5" s="44"/>
      <c r="B5" s="46" t="s">
        <v>319</v>
      </c>
      <c r="C5" s="50" t="s">
        <v>596</v>
      </c>
      <c r="D5" s="50" t="s">
        <v>597</v>
      </c>
      <c r="E5" s="50" t="s">
        <v>598</v>
      </c>
      <c r="F5" s="97" t="s">
        <v>320</v>
      </c>
    </row>
    <row r="6" spans="1:6" x14ac:dyDescent="0.3">
      <c r="A6" s="7"/>
      <c r="B6" s="5"/>
      <c r="C6" s="10"/>
      <c r="D6" s="9"/>
      <c r="E6" s="9"/>
      <c r="F6" s="2"/>
    </row>
    <row r="7" spans="1:6" ht="25.5" customHeight="1" x14ac:dyDescent="0.3">
      <c r="A7" s="5" t="s">
        <v>321</v>
      </c>
      <c r="B7" s="5" t="s">
        <v>322</v>
      </c>
      <c r="C7" s="11">
        <f>'CONS. MASTER B. SUMMARY F.ii'!C6</f>
        <v>41570925</v>
      </c>
      <c r="D7" s="11"/>
      <c r="E7" s="11">
        <f>'CONS. MASTER B. SUMMARY F.ii'!E6</f>
        <v>76528847.819999993</v>
      </c>
      <c r="F7" s="7"/>
    </row>
    <row r="8" spans="1:6" ht="25.5" customHeight="1" x14ac:dyDescent="0.3">
      <c r="A8" s="5" t="s">
        <v>323</v>
      </c>
      <c r="B8" s="5" t="s">
        <v>324</v>
      </c>
      <c r="C8" s="11">
        <f>SUM(C9:C10)</f>
        <v>9577320828</v>
      </c>
      <c r="D8" s="11">
        <f t="shared" ref="D8:E8" si="0">SUM(D9:D10)</f>
        <v>4572644966.250001</v>
      </c>
      <c r="E8" s="11">
        <f t="shared" si="0"/>
        <v>8372945821.6400003</v>
      </c>
      <c r="F8" s="7">
        <f>D8/C8*100</f>
        <v>47.744510686971431</v>
      </c>
    </row>
    <row r="9" spans="1:6" ht="24" customHeight="1" x14ac:dyDescent="0.3">
      <c r="A9" s="7"/>
      <c r="B9" s="5" t="s">
        <v>335</v>
      </c>
      <c r="C9" s="10">
        <f>'SUMMARY OF REVENUE F.iii'!C6</f>
        <v>9366140828</v>
      </c>
      <c r="D9" s="10">
        <f>'SUMMARY OF REVENUE F.iii'!D6</f>
        <v>4509348400.2900009</v>
      </c>
      <c r="E9" s="10">
        <f>'SUMMARY OF REVENUE F.iii'!E6</f>
        <v>8116958547.1400003</v>
      </c>
      <c r="F9" s="7">
        <f t="shared" ref="F9:F25" si="1">D9/C9*100</f>
        <v>48.145212453023781</v>
      </c>
    </row>
    <row r="10" spans="1:6" ht="23.25" customHeight="1" x14ac:dyDescent="0.3">
      <c r="A10" s="7"/>
      <c r="B10" s="5" t="s">
        <v>336</v>
      </c>
      <c r="C10" s="10">
        <f>'SUMMARY OF REVENUE F.iii'!C20</f>
        <v>211180000</v>
      </c>
      <c r="D10" s="10">
        <f>'SUMMARY OF REVENUE F.iii'!D20</f>
        <v>63296565.960000001</v>
      </c>
      <c r="E10" s="10">
        <f>'SUMMARY OF REVENUE F.iii'!E20</f>
        <v>255987274.50000003</v>
      </c>
      <c r="F10" s="7">
        <f t="shared" si="1"/>
        <v>29.972803276825456</v>
      </c>
    </row>
    <row r="11" spans="1:6" x14ac:dyDescent="0.3">
      <c r="A11" s="7"/>
      <c r="B11" s="7"/>
      <c r="C11" s="10"/>
      <c r="D11" s="10"/>
      <c r="E11" s="10"/>
      <c r="F11" s="7"/>
    </row>
    <row r="12" spans="1:6" ht="24.75" customHeight="1" x14ac:dyDescent="0.3">
      <c r="A12" s="5" t="s">
        <v>325</v>
      </c>
      <c r="B12" s="5" t="s">
        <v>3</v>
      </c>
      <c r="C12" s="11">
        <f>SUM(C13:C14)</f>
        <v>5120956944</v>
      </c>
      <c r="D12" s="11">
        <f t="shared" ref="D12:E12" si="2">SUM(D13:D14)</f>
        <v>3186871100.6999998</v>
      </c>
      <c r="E12" s="11">
        <f t="shared" si="2"/>
        <v>4524144677.7539997</v>
      </c>
      <c r="F12" s="7">
        <f t="shared" si="1"/>
        <v>62.231944840581342</v>
      </c>
    </row>
    <row r="13" spans="1:6" ht="23.25" customHeight="1" x14ac:dyDescent="0.3">
      <c r="A13" s="7"/>
      <c r="B13" s="5" t="s">
        <v>337</v>
      </c>
      <c r="C13" s="10">
        <f>'CONS. MASTER B. SUMMARY F.ii'!C19</f>
        <v>2966179987</v>
      </c>
      <c r="D13" s="10">
        <f>'CONS. MASTER B. SUMMARY F.ii'!D19</f>
        <v>2400095266.8699999</v>
      </c>
      <c r="E13" s="10">
        <f>'CONS. MASTER B. SUMMARY F.ii'!E19</f>
        <v>3346406849.0299997</v>
      </c>
      <c r="F13" s="7">
        <f t="shared" si="1"/>
        <v>80.915361757850064</v>
      </c>
    </row>
    <row r="14" spans="1:6" ht="23.25" customHeight="1" x14ac:dyDescent="0.3">
      <c r="A14" s="7"/>
      <c r="B14" s="5" t="s">
        <v>338</v>
      </c>
      <c r="C14" s="10">
        <f>'CONS. MASTER B. SUMMARY F.ii'!C20</f>
        <v>2154776957</v>
      </c>
      <c r="D14" s="10">
        <f>'CONS. MASTER B. SUMMARY F.ii'!D20</f>
        <v>786775833.83000004</v>
      </c>
      <c r="E14" s="10">
        <f>'CONS. MASTER B. SUMMARY F.ii'!E20</f>
        <v>1177737828.724</v>
      </c>
      <c r="F14" s="7">
        <f t="shared" si="1"/>
        <v>36.513098549438403</v>
      </c>
    </row>
    <row r="15" spans="1:6" x14ac:dyDescent="0.3">
      <c r="A15" s="7"/>
      <c r="B15" s="7"/>
      <c r="C15" s="10"/>
      <c r="D15" s="10"/>
      <c r="E15" s="10"/>
      <c r="F15" s="7"/>
    </row>
    <row r="16" spans="1:6" ht="22.5" customHeight="1" x14ac:dyDescent="0.3">
      <c r="A16" s="7"/>
      <c r="B16" s="5" t="s">
        <v>326</v>
      </c>
      <c r="C16" s="10"/>
      <c r="D16" s="10"/>
      <c r="E16" s="10"/>
      <c r="F16" s="7"/>
    </row>
    <row r="17" spans="1:6" x14ac:dyDescent="0.3">
      <c r="A17" s="7"/>
      <c r="B17" s="7"/>
      <c r="C17" s="10"/>
      <c r="D17" s="10"/>
      <c r="E17" s="10"/>
      <c r="F17" s="7"/>
    </row>
    <row r="18" spans="1:6" ht="20.25" customHeight="1" x14ac:dyDescent="0.3">
      <c r="A18" s="5" t="s">
        <v>327</v>
      </c>
      <c r="B18" s="5" t="s">
        <v>328</v>
      </c>
      <c r="C18" s="11">
        <f>SUM(C19:C20)</f>
        <v>0</v>
      </c>
      <c r="D18" s="11">
        <f t="shared" ref="D18:E18" si="3">SUM(D19:D20)</f>
        <v>0</v>
      </c>
      <c r="E18" s="11">
        <f t="shared" si="3"/>
        <v>0</v>
      </c>
      <c r="F18" s="7" t="e">
        <f t="shared" si="1"/>
        <v>#DIV/0!</v>
      </c>
    </row>
    <row r="19" spans="1:6" ht="21.75" customHeight="1" x14ac:dyDescent="0.3">
      <c r="A19" s="7"/>
      <c r="B19" s="5" t="s">
        <v>339</v>
      </c>
      <c r="C19" s="10">
        <f>'SUMMARY OF REVENUE F.iii'!C154</f>
        <v>0</v>
      </c>
      <c r="D19" s="10">
        <f>'SUMMARY OF REVENUE F.iii'!D154</f>
        <v>0</v>
      </c>
      <c r="E19" s="10">
        <f>'SUMMARY OF REVENUE F.iii'!E154</f>
        <v>0</v>
      </c>
      <c r="F19" s="7" t="e">
        <f t="shared" si="1"/>
        <v>#DIV/0!</v>
      </c>
    </row>
    <row r="20" spans="1:6" ht="21" customHeight="1" x14ac:dyDescent="0.3">
      <c r="A20" s="7"/>
      <c r="B20" s="5" t="s">
        <v>340</v>
      </c>
      <c r="C20" s="10">
        <f>'CONS. MASTER B. SUMMARY F.ii'!C11</f>
        <v>0</v>
      </c>
      <c r="D20" s="10">
        <f>'CONS. MASTER B. SUMMARY F.ii'!D11</f>
        <v>0</v>
      </c>
      <c r="E20" s="10">
        <f>'CONS. MASTER B. SUMMARY F.ii'!E11</f>
        <v>0</v>
      </c>
      <c r="F20" s="7"/>
    </row>
    <row r="21" spans="1:6" x14ac:dyDescent="0.3">
      <c r="A21" s="7"/>
      <c r="B21" s="7"/>
      <c r="C21" s="10"/>
      <c r="D21" s="10"/>
      <c r="E21" s="10"/>
      <c r="F21" s="7"/>
    </row>
    <row r="22" spans="1:6" ht="21.75" customHeight="1" x14ac:dyDescent="0.3">
      <c r="A22" s="5" t="s">
        <v>329</v>
      </c>
      <c r="B22" s="5" t="s">
        <v>330</v>
      </c>
      <c r="C22" s="11">
        <f>'CONS. MASTER B. SUMMARY F.ii'!C27</f>
        <v>4497934809</v>
      </c>
      <c r="D22" s="11">
        <f>'CONS. MASTER B. SUMMARY F.ii'!D27</f>
        <v>1242782835.73</v>
      </c>
      <c r="E22" s="11">
        <f>'CONS. MASTER B. SUMMARY F.ii'!E27</f>
        <v>3925329991.71</v>
      </c>
      <c r="F22" s="7">
        <f t="shared" si="1"/>
        <v>27.630076657476071</v>
      </c>
    </row>
    <row r="23" spans="1:6" x14ac:dyDescent="0.3">
      <c r="A23" s="7"/>
      <c r="B23" s="7"/>
      <c r="C23" s="10"/>
      <c r="D23" s="10"/>
      <c r="E23" s="10"/>
      <c r="F23" s="7"/>
    </row>
    <row r="24" spans="1:6" ht="23.25" customHeight="1" x14ac:dyDescent="0.3">
      <c r="A24" s="5" t="s">
        <v>331</v>
      </c>
      <c r="B24" s="5" t="s">
        <v>332</v>
      </c>
      <c r="C24" s="11">
        <f>C7+C8+C18</f>
        <v>9618891753</v>
      </c>
      <c r="D24" s="11">
        <f t="shared" ref="D24:E24" si="4">D7+D8+D18</f>
        <v>4572644966.250001</v>
      </c>
      <c r="E24" s="11">
        <f t="shared" si="4"/>
        <v>8449474669.46</v>
      </c>
      <c r="F24" s="7">
        <f t="shared" si="1"/>
        <v>47.538168467524919</v>
      </c>
    </row>
    <row r="25" spans="1:6" ht="22.5" customHeight="1" x14ac:dyDescent="0.3">
      <c r="A25" s="5" t="s">
        <v>333</v>
      </c>
      <c r="B25" s="5" t="s">
        <v>2</v>
      </c>
      <c r="C25" s="11">
        <f>C12+C22</f>
        <v>9618891753</v>
      </c>
      <c r="D25" s="11">
        <f t="shared" ref="D25:E25" si="5">D12+D22</f>
        <v>4429653936.4300003</v>
      </c>
      <c r="E25" s="11">
        <f t="shared" si="5"/>
        <v>8449474669.4639997</v>
      </c>
      <c r="F25" s="7">
        <f t="shared" si="1"/>
        <v>46.051603970368546</v>
      </c>
    </row>
    <row r="26" spans="1:6" ht="24" customHeight="1" x14ac:dyDescent="0.3">
      <c r="A26" s="7"/>
      <c r="B26" s="5" t="s">
        <v>334</v>
      </c>
      <c r="C26" s="11"/>
      <c r="D26" s="11"/>
      <c r="E26" s="11">
        <f t="shared" ref="E26" si="6">E7+E8+E18-E12-E22</f>
        <v>-3.9997100830078125E-3</v>
      </c>
      <c r="F26" s="7"/>
    </row>
    <row r="27" spans="1:6" x14ac:dyDescent="0.3">
      <c r="A27" s="2"/>
      <c r="B27" s="2"/>
      <c r="C27" s="9"/>
      <c r="D27" s="9"/>
      <c r="E27" s="9"/>
      <c r="F27" s="2"/>
    </row>
  </sheetData>
  <sheetProtection algorithmName="SHA-512" hashValue="kiSCSdH6+vcLD1afhP7Zgl+nOjKmhx4DkOxsoKBubNbyALwJaLM4vnpVIAf/wZ2rhcqDn2tOETdk45jIKbf0sQ==" saltValue="inWKmbuz9qf2qtGEt+ETDw==" spinCount="100000" sheet="1" objects="1" scenarios="1" formatColumns="0" formatRows="0" selectLockedCells="1"/>
  <mergeCells count="2">
    <mergeCell ref="A2:E2"/>
    <mergeCell ref="A3:E3"/>
  </mergeCells>
  <pageMargins left="0.51181102362204722" right="0.51181102362204722" top="0.74803149606299213" bottom="0.74803149606299213" header="0.31496062992125984" footer="0.31496062992125984"/>
  <pageSetup scale="80" orientation="landscape" r:id="rId1"/>
  <headerFooter>
    <oddFooter>&amp;CPage 1</oddFooter>
  </headerFooter>
  <ignoredErrors>
    <ignoredError sqref="F22" evalError="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33"/>
  <sheetViews>
    <sheetView view="pageBreakPreview" topLeftCell="A21" zoomScale="90" zoomScaleNormal="130" zoomScaleSheetLayoutView="90" workbookViewId="0">
      <selection activeCell="E6" sqref="E6"/>
    </sheetView>
  </sheetViews>
  <sheetFormatPr defaultColWidth="8.81640625" defaultRowHeight="15" x14ac:dyDescent="0.3"/>
  <cols>
    <col min="1" max="1" width="15" style="1" customWidth="1"/>
    <col min="2" max="2" width="52" style="1" bestFit="1" customWidth="1"/>
    <col min="3" max="3" width="26.26953125" style="1" bestFit="1" customWidth="1"/>
    <col min="4" max="4" width="25.81640625" style="1" bestFit="1" customWidth="1"/>
    <col min="5" max="5" width="26.26953125" style="1" bestFit="1" customWidth="1"/>
    <col min="6" max="16384" width="8.81640625" style="1"/>
  </cols>
  <sheetData>
    <row r="1" spans="1:5" x14ac:dyDescent="0.3">
      <c r="A1" s="49"/>
      <c r="B1" s="49"/>
      <c r="C1" s="49"/>
      <c r="D1" s="49"/>
      <c r="E1" s="49"/>
    </row>
    <row r="2" spans="1:5" x14ac:dyDescent="0.3">
      <c r="A2" s="108" t="s">
        <v>461</v>
      </c>
      <c r="B2" s="108"/>
      <c r="C2" s="108"/>
      <c r="D2" s="108"/>
      <c r="E2" s="108"/>
    </row>
    <row r="3" spans="1:5" x14ac:dyDescent="0.3">
      <c r="A3" s="109" t="s">
        <v>721</v>
      </c>
      <c r="B3" s="109"/>
      <c r="C3" s="109"/>
      <c r="D3" s="109"/>
      <c r="E3" s="109"/>
    </row>
    <row r="4" spans="1:5" x14ac:dyDescent="0.3">
      <c r="A4" s="49"/>
      <c r="B4" s="49"/>
      <c r="C4" s="49"/>
      <c r="D4" s="49"/>
      <c r="E4" s="49"/>
    </row>
    <row r="5" spans="1:5" ht="45" x14ac:dyDescent="0.3">
      <c r="A5" s="46" t="s">
        <v>290</v>
      </c>
      <c r="B5" s="46" t="s">
        <v>1</v>
      </c>
      <c r="C5" s="50" t="s">
        <v>596</v>
      </c>
      <c r="D5" s="50" t="s">
        <v>597</v>
      </c>
      <c r="E5" s="50" t="s">
        <v>598</v>
      </c>
    </row>
    <row r="6" spans="1:5" x14ac:dyDescent="0.3">
      <c r="A6" s="44">
        <v>1</v>
      </c>
      <c r="B6" s="46" t="s">
        <v>291</v>
      </c>
      <c r="C6" s="52">
        <v>41570925</v>
      </c>
      <c r="D6" s="52"/>
      <c r="E6" s="52">
        <v>76528847.819999993</v>
      </c>
    </row>
    <row r="7" spans="1:5" x14ac:dyDescent="0.3">
      <c r="A7" s="7">
        <v>2</v>
      </c>
      <c r="B7" s="13" t="s">
        <v>292</v>
      </c>
      <c r="C7" s="10"/>
      <c r="D7" s="10"/>
      <c r="E7" s="10"/>
    </row>
    <row r="8" spans="1:5" x14ac:dyDescent="0.3">
      <c r="A8" s="7">
        <v>3</v>
      </c>
      <c r="B8" s="7" t="s">
        <v>293</v>
      </c>
      <c r="C8" s="10">
        <f>'SUMMARY OF REVENUE F.iii'!C6</f>
        <v>9366140828</v>
      </c>
      <c r="D8" s="10">
        <f>'SUMMARY OF REVENUE F.iii'!D6</f>
        <v>4509348400.2900009</v>
      </c>
      <c r="E8" s="10">
        <f>'SUMMARY OF REVENUE F.iii'!E6</f>
        <v>8116958547.1400003</v>
      </c>
    </row>
    <row r="9" spans="1:5" x14ac:dyDescent="0.3">
      <c r="A9" s="7">
        <v>4</v>
      </c>
      <c r="B9" s="7" t="s">
        <v>294</v>
      </c>
      <c r="C9" s="10">
        <f>'SUMMARY OF REVENUE F.iii'!C20</f>
        <v>211180000</v>
      </c>
      <c r="D9" s="10">
        <f>'SUMMARY OF REVENUE F.iii'!D20</f>
        <v>63296565.960000001</v>
      </c>
      <c r="E9" s="10">
        <f>'SUMMARY OF REVENUE F.iii'!E20</f>
        <v>255987274.50000003</v>
      </c>
    </row>
    <row r="10" spans="1:5" x14ac:dyDescent="0.3">
      <c r="A10" s="7">
        <v>5</v>
      </c>
      <c r="B10" s="7" t="s">
        <v>295</v>
      </c>
      <c r="C10" s="10">
        <f>'SUMMARY OF REVENUE F.iii'!C154</f>
        <v>0</v>
      </c>
      <c r="D10" s="10">
        <f>'SUMMARY OF REVENUE F.iii'!D154</f>
        <v>0</v>
      </c>
      <c r="E10" s="10">
        <f>'SUMMARY OF REVENUE F.iii'!E154</f>
        <v>0</v>
      </c>
    </row>
    <row r="11" spans="1:5" x14ac:dyDescent="0.3">
      <c r="A11" s="7">
        <v>6</v>
      </c>
      <c r="B11" s="7" t="s">
        <v>296</v>
      </c>
      <c r="C11" s="10">
        <f>'SUMMARY OF REVENUE F.iii'!C164</f>
        <v>0</v>
      </c>
      <c r="D11" s="10">
        <f>'SUMMARY OF REVENUE F.iii'!D164</f>
        <v>0</v>
      </c>
      <c r="E11" s="10">
        <f>'SUMMARY OF REVENUE F.iii'!E164</f>
        <v>0</v>
      </c>
    </row>
    <row r="12" spans="1:5" x14ac:dyDescent="0.3">
      <c r="A12" s="5">
        <v>7</v>
      </c>
      <c r="B12" s="5" t="s">
        <v>297</v>
      </c>
      <c r="C12" s="11">
        <f>SUM(C8:C11)</f>
        <v>9577320828</v>
      </c>
      <c r="D12" s="11">
        <f t="shared" ref="D12:E12" si="0">SUM(D8:D11)</f>
        <v>4572644966.250001</v>
      </c>
      <c r="E12" s="11">
        <f t="shared" si="0"/>
        <v>8372945821.6400003</v>
      </c>
    </row>
    <row r="13" spans="1:5" x14ac:dyDescent="0.3">
      <c r="A13" s="5">
        <v>8</v>
      </c>
      <c r="B13" s="5" t="s">
        <v>298</v>
      </c>
      <c r="C13" s="11">
        <f>C6+C12</f>
        <v>9618891753</v>
      </c>
      <c r="D13" s="11">
        <f t="shared" ref="D13:E13" si="1">D6+D12</f>
        <v>4572644966.250001</v>
      </c>
      <c r="E13" s="11">
        <f t="shared" si="1"/>
        <v>8449474669.46</v>
      </c>
    </row>
    <row r="14" spans="1:5" x14ac:dyDescent="0.3">
      <c r="A14" s="7">
        <v>9</v>
      </c>
      <c r="B14" s="13" t="s">
        <v>299</v>
      </c>
      <c r="C14" s="10"/>
      <c r="D14" s="10"/>
      <c r="E14" s="10"/>
    </row>
    <row r="15" spans="1:5" x14ac:dyDescent="0.3">
      <c r="A15" s="7">
        <v>10</v>
      </c>
      <c r="B15" s="5" t="s">
        <v>300</v>
      </c>
      <c r="C15" s="11"/>
      <c r="D15" s="11"/>
      <c r="E15" s="11"/>
    </row>
    <row r="16" spans="1:5" x14ac:dyDescent="0.3">
      <c r="A16" s="7">
        <v>11</v>
      </c>
      <c r="B16" s="7" t="s">
        <v>301</v>
      </c>
      <c r="C16" s="10">
        <v>0</v>
      </c>
      <c r="D16" s="10">
        <v>0</v>
      </c>
      <c r="E16" s="10">
        <v>0</v>
      </c>
    </row>
    <row r="17" spans="1:5" x14ac:dyDescent="0.3">
      <c r="A17" s="5">
        <v>12</v>
      </c>
      <c r="B17" s="5" t="s">
        <v>302</v>
      </c>
      <c r="C17" s="11">
        <f>C16</f>
        <v>0</v>
      </c>
      <c r="D17" s="11">
        <f t="shared" ref="D17:E17" si="2">D16</f>
        <v>0</v>
      </c>
      <c r="E17" s="11">
        <f t="shared" si="2"/>
        <v>0</v>
      </c>
    </row>
    <row r="18" spans="1:5" x14ac:dyDescent="0.3">
      <c r="A18" s="7">
        <v>13</v>
      </c>
      <c r="B18" s="5" t="s">
        <v>303</v>
      </c>
      <c r="C18" s="11"/>
      <c r="D18" s="11"/>
      <c r="E18" s="11"/>
    </row>
    <row r="19" spans="1:5" x14ac:dyDescent="0.3">
      <c r="A19" s="7">
        <v>14</v>
      </c>
      <c r="B19" s="7" t="s">
        <v>304</v>
      </c>
      <c r="C19" s="10">
        <f>'SUMMARY OF EXP F.iv'!C7</f>
        <v>2966179987</v>
      </c>
      <c r="D19" s="10">
        <f>'SUMMARY OF EXP F.iv'!D7</f>
        <v>2400095266.8699999</v>
      </c>
      <c r="E19" s="10">
        <f>'SUMMARY OF EXP F.iv'!E7</f>
        <v>3346406849.0299997</v>
      </c>
    </row>
    <row r="20" spans="1:5" x14ac:dyDescent="0.3">
      <c r="A20" s="7">
        <v>15</v>
      </c>
      <c r="B20" s="7" t="s">
        <v>305</v>
      </c>
      <c r="C20" s="10">
        <f>'SUMMARY OF EXP F.iv'!C25</f>
        <v>2154776957</v>
      </c>
      <c r="D20" s="10">
        <f>'SUMMARY OF EXP F.iv'!D25</f>
        <v>786775833.83000004</v>
      </c>
      <c r="E20" s="10">
        <f>'SUMMARY OF EXP F.iv'!E25</f>
        <v>1177737828.724</v>
      </c>
    </row>
    <row r="21" spans="1:5" x14ac:dyDescent="0.3">
      <c r="A21" s="5">
        <v>16</v>
      </c>
      <c r="B21" s="5" t="s">
        <v>306</v>
      </c>
      <c r="C21" s="11">
        <f>SUM(C19:C20)</f>
        <v>5120956944</v>
      </c>
      <c r="D21" s="11">
        <f t="shared" ref="D21:E21" si="3">SUM(D19:D20)</f>
        <v>3186871100.6999998</v>
      </c>
      <c r="E21" s="11">
        <f t="shared" si="3"/>
        <v>4524144677.7539997</v>
      </c>
    </row>
    <row r="22" spans="1:5" x14ac:dyDescent="0.3">
      <c r="A22" s="5">
        <v>17</v>
      </c>
      <c r="B22" s="5" t="s">
        <v>307</v>
      </c>
      <c r="C22" s="11">
        <f>C17+C21</f>
        <v>5120956944</v>
      </c>
      <c r="D22" s="11">
        <f t="shared" ref="D22:E22" si="4">D17+D21</f>
        <v>3186871100.6999998</v>
      </c>
      <c r="E22" s="11">
        <f t="shared" si="4"/>
        <v>4524144677.7539997</v>
      </c>
    </row>
    <row r="23" spans="1:5" x14ac:dyDescent="0.3">
      <c r="A23" s="7">
        <v>18</v>
      </c>
      <c r="B23" s="5" t="s">
        <v>308</v>
      </c>
      <c r="C23" s="11"/>
      <c r="D23" s="11"/>
      <c r="E23" s="11"/>
    </row>
    <row r="24" spans="1:5" ht="17.5" x14ac:dyDescent="0.3">
      <c r="A24" s="7">
        <v>19</v>
      </c>
      <c r="B24" s="7" t="s">
        <v>309</v>
      </c>
      <c r="C24" s="61">
        <f>'PMD CAPITAL EXP F.xii'!D6</f>
        <v>897888918</v>
      </c>
      <c r="D24" s="61">
        <f>'PMD CAPITAL EXP F.xii'!E6</f>
        <v>319740000</v>
      </c>
      <c r="E24" s="61">
        <f>'PMD CAPITAL EXP F.xii'!F6</f>
        <v>375000000</v>
      </c>
    </row>
    <row r="25" spans="1:5" ht="17.5" x14ac:dyDescent="0.3">
      <c r="A25" s="7">
        <v>20</v>
      </c>
      <c r="B25" s="7" t="s">
        <v>310</v>
      </c>
      <c r="C25" s="62">
        <f>'AGRIC CAPITAL EXP F.xii'!D6+'FINANCE CAPITAL EXP F.xii'!D6+'WORKS CAPITAL EXP F.xii'!D6</f>
        <v>2257158802</v>
      </c>
      <c r="D25" s="62">
        <f>'AGRIC CAPITAL EXP F.xii'!E6+'FINANCE CAPITAL EXP F.xii'!E6+'WORKS CAPITAL EXP F.xii'!E6</f>
        <v>361636637.81999999</v>
      </c>
      <c r="E25" s="62">
        <f>'AGRIC CAPITAL EXP F.xii'!F6+'FINANCE CAPITAL EXP F.xii'!F6+'WORKS CAPITAL EXP F.xii'!F6</f>
        <v>2708329991.71</v>
      </c>
    </row>
    <row r="26" spans="1:5" ht="17.5" x14ac:dyDescent="0.3">
      <c r="A26" s="7">
        <v>21</v>
      </c>
      <c r="B26" s="7" t="s">
        <v>311</v>
      </c>
      <c r="C26" s="62">
        <f>'ESD CAPITAL EXP F.xii'!D6+'PHC CAPITAL EXP F.xii'!D6+'WATSAN CAPITAL EXP F.xii'!D6</f>
        <v>1342887089</v>
      </c>
      <c r="D26" s="62">
        <f>'ESD CAPITAL EXP F.xii'!E6+'PHC CAPITAL EXP F.xii'!E6+'WATSAN CAPITAL EXP F.xii'!E6</f>
        <v>561406197.90999997</v>
      </c>
      <c r="E26" s="62">
        <f>'ESD CAPITAL EXP F.xii'!F6+'PHC CAPITAL EXP F.xii'!F6+'WATSAN CAPITAL EXP F.xii'!F6</f>
        <v>842000000</v>
      </c>
    </row>
    <row r="27" spans="1:5" x14ac:dyDescent="0.3">
      <c r="A27" s="5">
        <v>22</v>
      </c>
      <c r="B27" s="5" t="s">
        <v>312</v>
      </c>
      <c r="C27" s="11">
        <f>SUM(C24:C26)</f>
        <v>4497934809</v>
      </c>
      <c r="D27" s="11">
        <f t="shared" ref="D27:E27" si="5">SUM(D24:D26)</f>
        <v>1242782835.73</v>
      </c>
      <c r="E27" s="11">
        <f t="shared" si="5"/>
        <v>3925329991.71</v>
      </c>
    </row>
    <row r="28" spans="1:5" x14ac:dyDescent="0.3">
      <c r="A28" s="5">
        <v>23</v>
      </c>
      <c r="B28" s="5" t="s">
        <v>313</v>
      </c>
      <c r="C28" s="11">
        <f>C22+C27</f>
        <v>9618891753</v>
      </c>
      <c r="D28" s="11">
        <f t="shared" ref="D28:E28" si="6">D22+D27</f>
        <v>4429653936.4300003</v>
      </c>
      <c r="E28" s="11">
        <f t="shared" si="6"/>
        <v>8449474669.4639997</v>
      </c>
    </row>
    <row r="29" spans="1:5" x14ac:dyDescent="0.3">
      <c r="A29" s="7">
        <v>24</v>
      </c>
      <c r="B29" s="5" t="s">
        <v>314</v>
      </c>
      <c r="C29" s="11">
        <f>C13-C28</f>
        <v>0</v>
      </c>
      <c r="D29" s="11"/>
      <c r="E29" s="11">
        <f t="shared" ref="E29" si="7">E13-E28</f>
        <v>-3.9997100830078125E-3</v>
      </c>
    </row>
    <row r="30" spans="1:5" x14ac:dyDescent="0.3">
      <c r="A30" s="7">
        <v>25</v>
      </c>
      <c r="B30" s="5" t="s">
        <v>315</v>
      </c>
      <c r="C30" s="10"/>
      <c r="D30" s="10"/>
      <c r="E30" s="10"/>
    </row>
    <row r="31" spans="1:5" x14ac:dyDescent="0.3">
      <c r="A31" s="7">
        <v>26</v>
      </c>
      <c r="B31" s="7" t="s">
        <v>316</v>
      </c>
      <c r="C31" s="10"/>
      <c r="D31" s="10"/>
      <c r="E31" s="10"/>
    </row>
    <row r="32" spans="1:5" x14ac:dyDescent="0.3">
      <c r="A32" s="7">
        <v>27</v>
      </c>
      <c r="B32" s="5" t="s">
        <v>317</v>
      </c>
      <c r="C32" s="11">
        <f>C31</f>
        <v>0</v>
      </c>
      <c r="D32" s="11"/>
      <c r="E32" s="11">
        <f t="shared" ref="E32" si="8">E31</f>
        <v>0</v>
      </c>
    </row>
    <row r="33" spans="1:5" x14ac:dyDescent="0.3">
      <c r="A33" s="5">
        <v>28</v>
      </c>
      <c r="B33" s="5" t="s">
        <v>318</v>
      </c>
      <c r="C33" s="11">
        <f t="shared" ref="C33:E33" si="9">C13+C32-C28</f>
        <v>0</v>
      </c>
      <c r="D33" s="11"/>
      <c r="E33" s="11">
        <f t="shared" si="9"/>
        <v>-3.9997100830078125E-3</v>
      </c>
    </row>
  </sheetData>
  <sheetProtection algorithmName="SHA-512" hashValue="LNNAhF6r74MijuU5FpBcfuJ0B5L3af+zloBeqo2CC9ZH1Rt7PBZpyj5+PncQ/k8knJAA+4BuYO5WfQ9Zc9A8dA==" saltValue="FXGS1xCQRb7PpSzCNueo5w==" spinCount="100000" sheet="1" objects="1" scenarios="1" formatColumns="0" formatRows="0" selectLockedCells="1"/>
  <mergeCells count="2">
    <mergeCell ref="A3:E3"/>
    <mergeCell ref="A2:E2"/>
  </mergeCells>
  <pageMargins left="0.51181102362204722" right="0.51181102362204722" top="0.74803149606299213" bottom="0.74803149606299213" header="0.31496062992125984" footer="0.31496062992125984"/>
  <pageSetup scale="85" orientation="landscape" r:id="rId1"/>
  <headerFooter>
    <oddFooter>&amp;C&amp;12Page 2</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E165"/>
  <sheetViews>
    <sheetView view="pageBreakPreview" topLeftCell="A132" zoomScale="85" zoomScaleNormal="140" zoomScaleSheetLayoutView="85" workbookViewId="0">
      <selection activeCell="A157" sqref="A157"/>
    </sheetView>
  </sheetViews>
  <sheetFormatPr defaultColWidth="8.81640625" defaultRowHeight="15" x14ac:dyDescent="0.3"/>
  <cols>
    <col min="1" max="1" width="12.7265625" style="49" customWidth="1"/>
    <col min="2" max="2" width="53.54296875" style="49" customWidth="1"/>
    <col min="3" max="3" width="22.453125" style="49" customWidth="1"/>
    <col min="4" max="5" width="24.26953125" style="49" customWidth="1"/>
    <col min="6" max="16384" width="8.81640625" style="49"/>
  </cols>
  <sheetData>
    <row r="1" spans="1:5" x14ac:dyDescent="0.3">
      <c r="A1" s="108" t="s">
        <v>460</v>
      </c>
      <c r="B1" s="108"/>
      <c r="C1" s="108"/>
      <c r="D1" s="108"/>
      <c r="E1" s="108"/>
    </row>
    <row r="2" spans="1:5" x14ac:dyDescent="0.3">
      <c r="A2" s="109" t="s">
        <v>722</v>
      </c>
      <c r="B2" s="109"/>
      <c r="C2" s="109"/>
      <c r="D2" s="109"/>
      <c r="E2" s="109"/>
    </row>
    <row r="4" spans="1:5" ht="45" x14ac:dyDescent="0.3">
      <c r="A4" s="46" t="s">
        <v>0</v>
      </c>
      <c r="B4" s="47" t="s">
        <v>111</v>
      </c>
      <c r="C4" s="50" t="s">
        <v>596</v>
      </c>
      <c r="D4" s="50" t="s">
        <v>597</v>
      </c>
      <c r="E4" s="50" t="s">
        <v>598</v>
      </c>
    </row>
    <row r="5" spans="1:5" s="1" customFormat="1" x14ac:dyDescent="0.3">
      <c r="A5" s="14">
        <v>1</v>
      </c>
      <c r="B5" s="14" t="s">
        <v>342</v>
      </c>
      <c r="C5" s="11">
        <f>C6+C20+C154+C164</f>
        <v>9577320828</v>
      </c>
      <c r="D5" s="11">
        <f>D6+D20+D154+D164</f>
        <v>4572644966.250001</v>
      </c>
      <c r="E5" s="11">
        <f>E6+E20+E154+E164</f>
        <v>8372945821.6400003</v>
      </c>
    </row>
    <row r="6" spans="1:5" s="1" customFormat="1" x14ac:dyDescent="0.3">
      <c r="A6" s="14">
        <v>11</v>
      </c>
      <c r="B6" s="14" t="s">
        <v>343</v>
      </c>
      <c r="C6" s="11">
        <f>C7</f>
        <v>9366140828</v>
      </c>
      <c r="D6" s="11">
        <f t="shared" ref="D6:E6" si="0">D7</f>
        <v>4509348400.2900009</v>
      </c>
      <c r="E6" s="11">
        <f t="shared" si="0"/>
        <v>8116958547.1400003</v>
      </c>
    </row>
    <row r="7" spans="1:5" s="1" customFormat="1" x14ac:dyDescent="0.3">
      <c r="A7" s="14">
        <v>1101</v>
      </c>
      <c r="B7" s="14" t="s">
        <v>343</v>
      </c>
      <c r="C7" s="11">
        <f>C8+C11+C13</f>
        <v>9366140828</v>
      </c>
      <c r="D7" s="11">
        <f t="shared" ref="D7:E7" si="1">D8+D11+D13</f>
        <v>4509348400.2900009</v>
      </c>
      <c r="E7" s="11">
        <f t="shared" si="1"/>
        <v>8116958547.1400003</v>
      </c>
    </row>
    <row r="8" spans="1:5" s="1" customFormat="1" x14ac:dyDescent="0.3">
      <c r="A8" s="14">
        <v>110101</v>
      </c>
      <c r="B8" s="15" t="s">
        <v>344</v>
      </c>
      <c r="C8" s="11">
        <f>SUM(C9:C10)</f>
        <v>3915247234</v>
      </c>
      <c r="D8" s="11">
        <f>SUM(D9:D10)</f>
        <v>2337275000.3400002</v>
      </c>
      <c r="E8" s="11">
        <f>SUM(E9:E10)</f>
        <v>3555600037.3500004</v>
      </c>
    </row>
    <row r="9" spans="1:5" x14ac:dyDescent="0.3">
      <c r="A9" s="53">
        <v>11010101</v>
      </c>
      <c r="B9" s="53" t="s">
        <v>714</v>
      </c>
      <c r="C9" s="51">
        <v>3845040345</v>
      </c>
      <c r="D9" s="51">
        <v>2253026733.54</v>
      </c>
      <c r="E9" s="51">
        <v>3471351770.5500002</v>
      </c>
    </row>
    <row r="10" spans="1:5" x14ac:dyDescent="0.3">
      <c r="A10" s="53">
        <v>11010101</v>
      </c>
      <c r="B10" s="53" t="s">
        <v>715</v>
      </c>
      <c r="C10" s="51">
        <v>70206889</v>
      </c>
      <c r="D10" s="51">
        <v>84248266.799999997</v>
      </c>
      <c r="E10" s="51">
        <v>84248266.799999997</v>
      </c>
    </row>
    <row r="11" spans="1:5" s="1" customFormat="1" x14ac:dyDescent="0.3">
      <c r="A11" s="14">
        <v>110102</v>
      </c>
      <c r="B11" s="14" t="s">
        <v>345</v>
      </c>
      <c r="C11" s="11">
        <f>C12</f>
        <v>2295903991</v>
      </c>
      <c r="D11" s="11">
        <f t="shared" ref="D11:E11" si="2">D12</f>
        <v>1853809234.76</v>
      </c>
      <c r="E11" s="11">
        <f t="shared" si="2"/>
        <v>3892993675.29</v>
      </c>
    </row>
    <row r="12" spans="1:5" x14ac:dyDescent="0.3">
      <c r="A12" s="53">
        <v>11010201</v>
      </c>
      <c r="B12" s="53" t="s">
        <v>346</v>
      </c>
      <c r="C12" s="51">
        <v>2295903991</v>
      </c>
      <c r="D12" s="51">
        <v>1853809234.76</v>
      </c>
      <c r="E12" s="51">
        <v>3892993675.29</v>
      </c>
    </row>
    <row r="13" spans="1:5" s="1" customFormat="1" x14ac:dyDescent="0.3">
      <c r="A13" s="14">
        <v>110103</v>
      </c>
      <c r="B13" s="14" t="s">
        <v>347</v>
      </c>
      <c r="C13" s="11">
        <f>SUM(C14:C19)</f>
        <v>3154989603</v>
      </c>
      <c r="D13" s="11">
        <f t="shared" ref="D13:E13" si="3">SUM(D14:D19)</f>
        <v>318264165.19000006</v>
      </c>
      <c r="E13" s="11">
        <f t="shared" si="3"/>
        <v>668364834.5</v>
      </c>
    </row>
    <row r="14" spans="1:5" x14ac:dyDescent="0.3">
      <c r="A14" s="53">
        <v>11010301</v>
      </c>
      <c r="B14" s="53" t="s">
        <v>348</v>
      </c>
      <c r="C14" s="51"/>
      <c r="D14" s="51"/>
      <c r="E14" s="51"/>
    </row>
    <row r="15" spans="1:5" x14ac:dyDescent="0.3">
      <c r="A15" s="53">
        <v>11010304</v>
      </c>
      <c r="B15" s="53" t="s">
        <v>349</v>
      </c>
      <c r="C15" s="51"/>
      <c r="D15" s="51"/>
      <c r="E15" s="51"/>
    </row>
    <row r="16" spans="1:5" x14ac:dyDescent="0.3">
      <c r="A16" s="53">
        <v>11010104</v>
      </c>
      <c r="B16" s="53" t="s">
        <v>844</v>
      </c>
      <c r="C16" s="51">
        <v>1820632510</v>
      </c>
      <c r="D16" s="51">
        <v>95643616.609999999</v>
      </c>
      <c r="E16" s="51">
        <v>200844343.90000001</v>
      </c>
    </row>
    <row r="17" spans="1:5" x14ac:dyDescent="0.3">
      <c r="A17" s="53">
        <v>11010104</v>
      </c>
      <c r="B17" s="53" t="s">
        <v>845</v>
      </c>
      <c r="C17" s="51">
        <v>1334357093</v>
      </c>
      <c r="D17" s="51">
        <v>165122956.94</v>
      </c>
      <c r="E17" s="51">
        <v>346761186.69</v>
      </c>
    </row>
    <row r="18" spans="1:5" x14ac:dyDescent="0.3">
      <c r="A18" s="53">
        <v>11010104</v>
      </c>
      <c r="B18" s="53" t="s">
        <v>846</v>
      </c>
      <c r="C18" s="51">
        <v>0</v>
      </c>
      <c r="D18" s="51">
        <v>24999493.920000002</v>
      </c>
      <c r="E18" s="51">
        <v>52506434.659999996</v>
      </c>
    </row>
    <row r="19" spans="1:5" x14ac:dyDescent="0.3">
      <c r="A19" s="53">
        <v>11010104</v>
      </c>
      <c r="B19" s="53" t="s">
        <v>847</v>
      </c>
      <c r="C19" s="51">
        <v>0</v>
      </c>
      <c r="D19" s="51">
        <v>32498097.719999999</v>
      </c>
      <c r="E19" s="51">
        <v>68252869.25</v>
      </c>
    </row>
    <row r="20" spans="1:5" s="1" customFormat="1" x14ac:dyDescent="0.3">
      <c r="A20" s="14">
        <v>12</v>
      </c>
      <c r="B20" s="14" t="s">
        <v>350</v>
      </c>
      <c r="C20" s="11">
        <f>C21+C27</f>
        <v>211180000</v>
      </c>
      <c r="D20" s="11">
        <f t="shared" ref="D20:E20" si="4">D21+D27</f>
        <v>63296565.960000001</v>
      </c>
      <c r="E20" s="11">
        <f t="shared" si="4"/>
        <v>255987274.50000003</v>
      </c>
    </row>
    <row r="21" spans="1:5" s="1" customFormat="1" x14ac:dyDescent="0.3">
      <c r="A21" s="14">
        <v>1201</v>
      </c>
      <c r="B21" s="14" t="s">
        <v>351</v>
      </c>
      <c r="C21" s="11">
        <f>C22</f>
        <v>0</v>
      </c>
      <c r="D21" s="11">
        <f t="shared" ref="D21:E21" si="5">D22</f>
        <v>0</v>
      </c>
      <c r="E21" s="11">
        <f t="shared" si="5"/>
        <v>0</v>
      </c>
    </row>
    <row r="22" spans="1:5" s="1" customFormat="1" x14ac:dyDescent="0.3">
      <c r="A22" s="14">
        <v>120103</v>
      </c>
      <c r="B22" s="14" t="s">
        <v>352</v>
      </c>
      <c r="C22" s="11">
        <f>SUM(C23:C26)</f>
        <v>0</v>
      </c>
      <c r="D22" s="11">
        <f t="shared" ref="D22:E22" si="6">SUM(D23:D26)</f>
        <v>0</v>
      </c>
      <c r="E22" s="11">
        <f t="shared" si="6"/>
        <v>0</v>
      </c>
    </row>
    <row r="23" spans="1:5" x14ac:dyDescent="0.3">
      <c r="A23" s="53">
        <v>12010301</v>
      </c>
      <c r="B23" s="53" t="s">
        <v>353</v>
      </c>
      <c r="C23" s="51"/>
      <c r="D23" s="51"/>
      <c r="E23" s="51"/>
    </row>
    <row r="24" spans="1:5" x14ac:dyDescent="0.3">
      <c r="A24" s="53">
        <v>12010303</v>
      </c>
      <c r="B24" s="53" t="s">
        <v>354</v>
      </c>
      <c r="C24" s="51"/>
      <c r="D24" s="51"/>
      <c r="E24" s="51"/>
    </row>
    <row r="25" spans="1:5" x14ac:dyDescent="0.3">
      <c r="A25" s="53">
        <v>12010305</v>
      </c>
      <c r="B25" s="53" t="s">
        <v>355</v>
      </c>
      <c r="C25" s="51"/>
      <c r="D25" s="51"/>
      <c r="E25" s="51"/>
    </row>
    <row r="26" spans="1:5" x14ac:dyDescent="0.3">
      <c r="A26" s="53">
        <v>12010306</v>
      </c>
      <c r="B26" s="53" t="s">
        <v>356</v>
      </c>
      <c r="C26" s="51"/>
      <c r="D26" s="51"/>
      <c r="E26" s="51"/>
    </row>
    <row r="27" spans="1:5" s="1" customFormat="1" x14ac:dyDescent="0.3">
      <c r="A27" s="14">
        <v>12020000</v>
      </c>
      <c r="B27" s="14" t="s">
        <v>357</v>
      </c>
      <c r="C27" s="11">
        <f>C28+C75+C115+C117+C131+C141+C145+C147+C149+C152</f>
        <v>211180000</v>
      </c>
      <c r="D27" s="11">
        <f>D28+D75+D115+D117+D131+D141+D145+D147+D149+D152</f>
        <v>63296565.960000001</v>
      </c>
      <c r="E27" s="11">
        <f>E28+E75+E115+E117+E131+E141+E145+E147+E149+E152</f>
        <v>255987274.50000003</v>
      </c>
    </row>
    <row r="28" spans="1:5" s="1" customFormat="1" x14ac:dyDescent="0.3">
      <c r="A28" s="14">
        <v>12020100</v>
      </c>
      <c r="B28" s="14" t="s">
        <v>358</v>
      </c>
      <c r="C28" s="11">
        <f>SUM(C29:C74)</f>
        <v>10180000</v>
      </c>
      <c r="D28" s="11">
        <f>SUM(D29:D74)</f>
        <v>1784700</v>
      </c>
      <c r="E28" s="11">
        <f>SUM(E29:E74)</f>
        <v>11410000</v>
      </c>
    </row>
    <row r="29" spans="1:5" x14ac:dyDescent="0.3">
      <c r="A29" s="53">
        <v>12020105</v>
      </c>
      <c r="B29" s="53" t="s">
        <v>359</v>
      </c>
      <c r="C29" s="51"/>
      <c r="D29" s="51"/>
      <c r="E29" s="51"/>
    </row>
    <row r="30" spans="1:5" x14ac:dyDescent="0.3">
      <c r="A30" s="53">
        <v>12020109</v>
      </c>
      <c r="B30" s="53" t="s">
        <v>360</v>
      </c>
      <c r="C30" s="51">
        <v>600000</v>
      </c>
      <c r="D30" s="51"/>
      <c r="E30" s="51">
        <v>700000</v>
      </c>
    </row>
    <row r="31" spans="1:5" x14ac:dyDescent="0.3">
      <c r="A31" s="53">
        <v>12020111</v>
      </c>
      <c r="B31" s="53" t="s">
        <v>361</v>
      </c>
      <c r="C31" s="51">
        <v>60000</v>
      </c>
      <c r="D31" s="51"/>
      <c r="E31" s="51">
        <v>100000</v>
      </c>
    </row>
    <row r="32" spans="1:5" x14ac:dyDescent="0.3">
      <c r="A32" s="53">
        <v>12020113</v>
      </c>
      <c r="B32" s="53" t="s">
        <v>362</v>
      </c>
      <c r="C32" s="51">
        <v>60000</v>
      </c>
      <c r="D32" s="51"/>
      <c r="E32" s="51">
        <v>90000</v>
      </c>
    </row>
    <row r="33" spans="1:5" x14ac:dyDescent="0.3">
      <c r="A33" s="53">
        <v>12020114</v>
      </c>
      <c r="B33" s="53" t="s">
        <v>363</v>
      </c>
      <c r="C33" s="51">
        <v>60000</v>
      </c>
      <c r="D33" s="51"/>
      <c r="E33" s="51"/>
    </row>
    <row r="34" spans="1:5" x14ac:dyDescent="0.3">
      <c r="A34" s="53">
        <v>12020115</v>
      </c>
      <c r="B34" s="53" t="s">
        <v>364</v>
      </c>
      <c r="C34" s="51"/>
      <c r="D34" s="51"/>
      <c r="E34" s="51"/>
    </row>
    <row r="35" spans="1:5" x14ac:dyDescent="0.3">
      <c r="A35" s="53">
        <v>12020116</v>
      </c>
      <c r="B35" s="53" t="s">
        <v>365</v>
      </c>
      <c r="C35" s="51">
        <v>120000</v>
      </c>
      <c r="D35" s="51"/>
      <c r="E35" s="51">
        <v>150000</v>
      </c>
    </row>
    <row r="36" spans="1:5" x14ac:dyDescent="0.3">
      <c r="A36" s="53">
        <v>12020117</v>
      </c>
      <c r="B36" s="53" t="s">
        <v>366</v>
      </c>
      <c r="C36" s="51"/>
      <c r="D36" s="51"/>
      <c r="E36" s="51"/>
    </row>
    <row r="37" spans="1:5" x14ac:dyDescent="0.3">
      <c r="A37" s="53">
        <v>12020118</v>
      </c>
      <c r="B37" s="53" t="s">
        <v>367</v>
      </c>
      <c r="C37" s="51"/>
      <c r="D37" s="51"/>
      <c r="E37" s="51"/>
    </row>
    <row r="38" spans="1:5" x14ac:dyDescent="0.3">
      <c r="A38" s="53">
        <v>12020119</v>
      </c>
      <c r="B38" s="53" t="s">
        <v>368</v>
      </c>
      <c r="C38" s="51"/>
      <c r="D38" s="51"/>
      <c r="E38" s="51"/>
    </row>
    <row r="39" spans="1:5" x14ac:dyDescent="0.3">
      <c r="A39" s="53">
        <v>12020120</v>
      </c>
      <c r="B39" s="53" t="s">
        <v>369</v>
      </c>
      <c r="C39" s="51"/>
      <c r="D39" s="51"/>
      <c r="E39" s="51"/>
    </row>
    <row r="40" spans="1:5" x14ac:dyDescent="0.3">
      <c r="A40" s="53">
        <v>12020121</v>
      </c>
      <c r="B40" s="53" t="s">
        <v>370</v>
      </c>
      <c r="C40" s="51">
        <v>100000</v>
      </c>
      <c r="D40" s="51"/>
      <c r="E40" s="51">
        <v>120000</v>
      </c>
    </row>
    <row r="41" spans="1:5" x14ac:dyDescent="0.3">
      <c r="A41" s="53">
        <v>12020122</v>
      </c>
      <c r="B41" s="53" t="s">
        <v>371</v>
      </c>
      <c r="C41" s="51">
        <v>2000000</v>
      </c>
      <c r="D41" s="51">
        <v>520000</v>
      </c>
      <c r="E41" s="51">
        <v>3000000</v>
      </c>
    </row>
    <row r="42" spans="1:5" x14ac:dyDescent="0.3">
      <c r="A42" s="53">
        <v>12020124</v>
      </c>
      <c r="B42" s="53" t="s">
        <v>372</v>
      </c>
      <c r="C42" s="51">
        <v>2800000</v>
      </c>
      <c r="D42" s="51">
        <v>1264700</v>
      </c>
      <c r="E42" s="51">
        <v>2800000</v>
      </c>
    </row>
    <row r="43" spans="1:5" x14ac:dyDescent="0.3">
      <c r="A43" s="53">
        <v>12020126</v>
      </c>
      <c r="B43" s="53" t="s">
        <v>848</v>
      </c>
      <c r="C43" s="51"/>
      <c r="D43" s="51"/>
      <c r="E43" s="51"/>
    </row>
    <row r="44" spans="1:5" x14ac:dyDescent="0.3">
      <c r="A44" s="53">
        <v>12020126</v>
      </c>
      <c r="B44" s="53" t="s">
        <v>849</v>
      </c>
      <c r="C44" s="51">
        <v>0</v>
      </c>
      <c r="D44" s="51"/>
      <c r="E44" s="51">
        <v>1500000</v>
      </c>
    </row>
    <row r="45" spans="1:5" x14ac:dyDescent="0.3">
      <c r="A45" s="53">
        <v>12020126</v>
      </c>
      <c r="B45" s="53" t="s">
        <v>850</v>
      </c>
      <c r="C45" s="51">
        <v>0</v>
      </c>
      <c r="D45" s="51"/>
      <c r="E45" s="51">
        <v>500000</v>
      </c>
    </row>
    <row r="46" spans="1:5" x14ac:dyDescent="0.3">
      <c r="A46" s="53">
        <v>12020128</v>
      </c>
      <c r="B46" s="53" t="s">
        <v>373</v>
      </c>
      <c r="C46" s="51">
        <v>600000</v>
      </c>
      <c r="D46" s="51"/>
      <c r="E46" s="51">
        <v>250000</v>
      </c>
    </row>
    <row r="47" spans="1:5" x14ac:dyDescent="0.3">
      <c r="A47" s="53">
        <v>12020129</v>
      </c>
      <c r="B47" s="53" t="s">
        <v>374</v>
      </c>
      <c r="C47" s="51"/>
      <c r="D47" s="51"/>
      <c r="E47" s="51"/>
    </row>
    <row r="48" spans="1:5" x14ac:dyDescent="0.3">
      <c r="A48" s="53">
        <v>12020130</v>
      </c>
      <c r="B48" s="53" t="s">
        <v>375</v>
      </c>
      <c r="C48" s="51">
        <v>150000</v>
      </c>
      <c r="D48" s="51"/>
      <c r="E48" s="51">
        <v>200000</v>
      </c>
    </row>
    <row r="49" spans="1:5" x14ac:dyDescent="0.3">
      <c r="A49" s="53">
        <v>12020132</v>
      </c>
      <c r="B49" s="53" t="s">
        <v>376</v>
      </c>
      <c r="C49" s="51"/>
      <c r="D49" s="51"/>
      <c r="E49" s="51"/>
    </row>
    <row r="50" spans="1:5" x14ac:dyDescent="0.3">
      <c r="A50" s="53">
        <v>12020134</v>
      </c>
      <c r="B50" s="53" t="s">
        <v>377</v>
      </c>
      <c r="C50" s="51"/>
      <c r="D50" s="51"/>
      <c r="E50" s="51"/>
    </row>
    <row r="51" spans="1:5" x14ac:dyDescent="0.3">
      <c r="A51" s="53">
        <v>12020135</v>
      </c>
      <c r="B51" s="53" t="s">
        <v>378</v>
      </c>
      <c r="C51" s="51"/>
      <c r="D51" s="51"/>
      <c r="E51" s="51"/>
    </row>
    <row r="52" spans="1:5" x14ac:dyDescent="0.3">
      <c r="A52" s="53">
        <v>12020136</v>
      </c>
      <c r="B52" s="53" t="s">
        <v>379</v>
      </c>
      <c r="C52" s="51"/>
      <c r="D52" s="51"/>
      <c r="E52" s="51"/>
    </row>
    <row r="53" spans="1:5" x14ac:dyDescent="0.3">
      <c r="A53" s="53">
        <v>12020137</v>
      </c>
      <c r="B53" s="53" t="s">
        <v>380</v>
      </c>
      <c r="C53" s="51"/>
      <c r="D53" s="51"/>
      <c r="E53" s="51"/>
    </row>
    <row r="54" spans="1:5" x14ac:dyDescent="0.3">
      <c r="A54" s="53">
        <v>12020137</v>
      </c>
      <c r="B54" s="53" t="s">
        <v>851</v>
      </c>
      <c r="C54" s="51">
        <v>160000</v>
      </c>
      <c r="D54" s="51"/>
      <c r="E54" s="51">
        <v>170000</v>
      </c>
    </row>
    <row r="55" spans="1:5" x14ac:dyDescent="0.3">
      <c r="A55" s="53">
        <v>12020137</v>
      </c>
      <c r="B55" s="53" t="s">
        <v>852</v>
      </c>
      <c r="C55" s="51">
        <v>200000</v>
      </c>
      <c r="D55" s="51"/>
      <c r="E55" s="51">
        <v>200000</v>
      </c>
    </row>
    <row r="56" spans="1:5" x14ac:dyDescent="0.3">
      <c r="A56" s="53">
        <v>12020137</v>
      </c>
      <c r="B56" s="53" t="s">
        <v>853</v>
      </c>
      <c r="C56" s="51">
        <v>2000000</v>
      </c>
      <c r="D56" s="51"/>
      <c r="E56" s="51">
        <v>360000</v>
      </c>
    </row>
    <row r="57" spans="1:5" x14ac:dyDescent="0.3">
      <c r="A57" s="53">
        <v>12020137</v>
      </c>
      <c r="B57" s="53" t="s">
        <v>854</v>
      </c>
      <c r="C57" s="51">
        <v>100000</v>
      </c>
      <c r="D57" s="51"/>
      <c r="E57" s="51">
        <v>150000</v>
      </c>
    </row>
    <row r="58" spans="1:5" ht="14.25" customHeight="1" x14ac:dyDescent="0.3">
      <c r="A58" s="53">
        <v>12020137</v>
      </c>
      <c r="B58" s="53" t="s">
        <v>855</v>
      </c>
      <c r="C58" s="51">
        <v>120000</v>
      </c>
      <c r="D58" s="51"/>
      <c r="E58" s="51">
        <v>160000</v>
      </c>
    </row>
    <row r="59" spans="1:5" x14ac:dyDescent="0.3">
      <c r="A59" s="53">
        <v>12020137</v>
      </c>
      <c r="B59" s="53" t="s">
        <v>856</v>
      </c>
      <c r="C59" s="51">
        <v>50000</v>
      </c>
      <c r="D59" s="51"/>
      <c r="E59" s="51">
        <v>50000</v>
      </c>
    </row>
    <row r="60" spans="1:5" x14ac:dyDescent="0.3">
      <c r="A60" s="53">
        <v>12020137</v>
      </c>
      <c r="B60" s="53" t="s">
        <v>857</v>
      </c>
      <c r="C60" s="51">
        <v>70000</v>
      </c>
      <c r="D60" s="51"/>
      <c r="E60" s="51">
        <v>80000</v>
      </c>
    </row>
    <row r="61" spans="1:5" x14ac:dyDescent="0.3">
      <c r="A61" s="53">
        <v>12020137</v>
      </c>
      <c r="B61" s="53" t="s">
        <v>858</v>
      </c>
      <c r="C61" s="51">
        <v>80000</v>
      </c>
      <c r="D61" s="51"/>
      <c r="E61" s="51">
        <v>100000</v>
      </c>
    </row>
    <row r="62" spans="1:5" x14ac:dyDescent="0.3">
      <c r="A62" s="53">
        <v>12020137</v>
      </c>
      <c r="B62" s="53" t="s">
        <v>859</v>
      </c>
      <c r="C62" s="51">
        <v>80000</v>
      </c>
      <c r="D62" s="51"/>
      <c r="E62" s="51">
        <v>90000</v>
      </c>
    </row>
    <row r="63" spans="1:5" x14ac:dyDescent="0.3">
      <c r="A63" s="53">
        <v>12020137</v>
      </c>
      <c r="B63" s="53" t="s">
        <v>860</v>
      </c>
      <c r="C63" s="51">
        <v>60000</v>
      </c>
      <c r="D63" s="51"/>
      <c r="E63" s="51">
        <v>70000</v>
      </c>
    </row>
    <row r="64" spans="1:5" x14ac:dyDescent="0.3">
      <c r="A64" s="53">
        <v>12020137</v>
      </c>
      <c r="B64" s="53" t="s">
        <v>861</v>
      </c>
      <c r="C64" s="51">
        <v>50000</v>
      </c>
      <c r="D64" s="51"/>
      <c r="E64" s="51">
        <v>50000</v>
      </c>
    </row>
    <row r="65" spans="1:5" x14ac:dyDescent="0.3">
      <c r="A65" s="53">
        <v>12020137</v>
      </c>
      <c r="B65" s="53" t="s">
        <v>862</v>
      </c>
      <c r="C65" s="51">
        <v>40000</v>
      </c>
      <c r="D65" s="51"/>
      <c r="E65" s="51">
        <v>40000</v>
      </c>
    </row>
    <row r="66" spans="1:5" x14ac:dyDescent="0.3">
      <c r="A66" s="53">
        <v>12020137</v>
      </c>
      <c r="B66" s="53" t="s">
        <v>863</v>
      </c>
      <c r="C66" s="51">
        <v>20000</v>
      </c>
      <c r="D66" s="51"/>
      <c r="E66" s="51">
        <v>20000</v>
      </c>
    </row>
    <row r="67" spans="1:5" x14ac:dyDescent="0.3">
      <c r="A67" s="53">
        <v>12020137</v>
      </c>
      <c r="B67" s="53" t="s">
        <v>866</v>
      </c>
      <c r="C67" s="51">
        <v>80000</v>
      </c>
      <c r="D67" s="51"/>
      <c r="E67" s="51">
        <v>60000</v>
      </c>
    </row>
    <row r="68" spans="1:5" x14ac:dyDescent="0.3">
      <c r="A68" s="53">
        <v>12020137</v>
      </c>
      <c r="B68" s="53" t="s">
        <v>864</v>
      </c>
      <c r="C68" s="51">
        <v>60000</v>
      </c>
      <c r="D68" s="51"/>
      <c r="E68" s="51">
        <v>50000</v>
      </c>
    </row>
    <row r="69" spans="1:5" x14ac:dyDescent="0.3">
      <c r="A69" s="53">
        <v>12020137</v>
      </c>
      <c r="B69" s="53" t="s">
        <v>865</v>
      </c>
      <c r="C69" s="51">
        <v>60000</v>
      </c>
      <c r="D69" s="51"/>
      <c r="E69" s="51">
        <v>50000</v>
      </c>
    </row>
    <row r="70" spans="1:5" x14ac:dyDescent="0.3">
      <c r="A70" s="53">
        <v>12020138</v>
      </c>
      <c r="B70" s="53" t="s">
        <v>381</v>
      </c>
      <c r="C70" s="51">
        <v>400000</v>
      </c>
      <c r="D70" s="51"/>
      <c r="E70" s="51">
        <v>300000</v>
      </c>
    </row>
    <row r="71" spans="1:5" x14ac:dyDescent="0.3">
      <c r="A71" s="53">
        <v>12020141</v>
      </c>
      <c r="B71" s="53" t="s">
        <v>382</v>
      </c>
      <c r="C71" s="51"/>
      <c r="D71" s="51"/>
      <c r="E71" s="51"/>
    </row>
    <row r="72" spans="1:5" x14ac:dyDescent="0.3">
      <c r="A72" s="53">
        <v>12020142</v>
      </c>
      <c r="B72" s="53" t="s">
        <v>383</v>
      </c>
      <c r="C72" s="51"/>
      <c r="D72" s="51"/>
      <c r="E72" s="51"/>
    </row>
    <row r="73" spans="1:5" x14ac:dyDescent="0.3">
      <c r="A73" s="53">
        <v>12020143</v>
      </c>
      <c r="B73" s="53" t="s">
        <v>384</v>
      </c>
      <c r="C73" s="51"/>
      <c r="D73" s="51"/>
      <c r="E73" s="51"/>
    </row>
    <row r="74" spans="1:5" x14ac:dyDescent="0.3">
      <c r="A74" s="53">
        <v>12020145</v>
      </c>
      <c r="B74" s="53" t="s">
        <v>385</v>
      </c>
      <c r="C74" s="51"/>
      <c r="D74" s="51"/>
      <c r="E74" s="51"/>
    </row>
    <row r="75" spans="1:5" s="1" customFormat="1" x14ac:dyDescent="0.3">
      <c r="A75" s="14">
        <v>12020400</v>
      </c>
      <c r="B75" s="14" t="s">
        <v>386</v>
      </c>
      <c r="C75" s="11">
        <f>SUM(C76:C114)</f>
        <v>94914976</v>
      </c>
      <c r="D75" s="11">
        <f>SUM(D76:D114)</f>
        <v>48321865.960000001</v>
      </c>
      <c r="E75" s="11">
        <f>SUM(E76:E114)</f>
        <v>163745500.29000002</v>
      </c>
    </row>
    <row r="76" spans="1:5" x14ac:dyDescent="0.3">
      <c r="A76" s="53">
        <v>12020409</v>
      </c>
      <c r="B76" s="53" t="s">
        <v>387</v>
      </c>
      <c r="C76" s="51"/>
      <c r="D76" s="51"/>
      <c r="E76" s="51"/>
    </row>
    <row r="77" spans="1:5" x14ac:dyDescent="0.3">
      <c r="A77" s="53">
        <v>12020417</v>
      </c>
      <c r="B77" s="53" t="s">
        <v>388</v>
      </c>
      <c r="C77" s="51">
        <v>10000000</v>
      </c>
      <c r="D77" s="51">
        <v>3250000</v>
      </c>
      <c r="E77" s="51">
        <v>10500000</v>
      </c>
    </row>
    <row r="78" spans="1:5" x14ac:dyDescent="0.3">
      <c r="A78" s="53">
        <v>12020418</v>
      </c>
      <c r="B78" s="53" t="s">
        <v>867</v>
      </c>
      <c r="C78" s="51">
        <v>150000</v>
      </c>
      <c r="D78" s="51">
        <v>120000</v>
      </c>
      <c r="E78" s="51">
        <v>200000</v>
      </c>
    </row>
    <row r="79" spans="1:5" x14ac:dyDescent="0.3">
      <c r="A79" s="53">
        <v>12020419</v>
      </c>
      <c r="B79" s="53" t="s">
        <v>389</v>
      </c>
      <c r="C79" s="51"/>
      <c r="D79" s="51"/>
      <c r="E79" s="51"/>
    </row>
    <row r="80" spans="1:5" x14ac:dyDescent="0.3">
      <c r="A80" s="53">
        <v>12020427</v>
      </c>
      <c r="B80" s="53" t="s">
        <v>390</v>
      </c>
      <c r="C80" s="51"/>
      <c r="D80" s="51"/>
      <c r="E80" s="51"/>
    </row>
    <row r="81" spans="1:5" x14ac:dyDescent="0.3">
      <c r="A81" s="53">
        <v>12020428</v>
      </c>
      <c r="B81" s="53" t="s">
        <v>391</v>
      </c>
      <c r="C81" s="51"/>
      <c r="D81" s="51"/>
      <c r="E81" s="51"/>
    </row>
    <row r="82" spans="1:5" x14ac:dyDescent="0.3">
      <c r="A82" s="53">
        <v>12020430</v>
      </c>
      <c r="B82" s="53" t="s">
        <v>392</v>
      </c>
      <c r="C82" s="51"/>
      <c r="D82" s="51"/>
      <c r="E82" s="51"/>
    </row>
    <row r="83" spans="1:5" x14ac:dyDescent="0.3">
      <c r="A83" s="53">
        <v>12020436</v>
      </c>
      <c r="B83" s="53" t="s">
        <v>393</v>
      </c>
      <c r="C83" s="51">
        <v>50000</v>
      </c>
      <c r="D83" s="51"/>
      <c r="E83" s="51">
        <v>70000</v>
      </c>
    </row>
    <row r="84" spans="1:5" x14ac:dyDescent="0.3">
      <c r="A84" s="53">
        <v>12020438</v>
      </c>
      <c r="B84" s="53" t="s">
        <v>394</v>
      </c>
      <c r="C84" s="51">
        <v>3000000</v>
      </c>
      <c r="D84" s="51"/>
      <c r="E84" s="51">
        <v>3000000</v>
      </c>
    </row>
    <row r="85" spans="1:5" x14ac:dyDescent="0.3">
      <c r="A85" s="53">
        <v>12020439</v>
      </c>
      <c r="B85" s="53" t="s">
        <v>868</v>
      </c>
      <c r="C85" s="51">
        <v>2000000</v>
      </c>
      <c r="D85" s="51"/>
      <c r="E85" s="51">
        <v>1000000</v>
      </c>
    </row>
    <row r="86" spans="1:5" x14ac:dyDescent="0.3">
      <c r="A86" s="53">
        <v>12020441</v>
      </c>
      <c r="B86" s="53" t="s">
        <v>395</v>
      </c>
      <c r="C86" s="51">
        <v>100000</v>
      </c>
      <c r="D86" s="51"/>
      <c r="E86" s="51">
        <v>200000</v>
      </c>
    </row>
    <row r="87" spans="1:5" x14ac:dyDescent="0.3">
      <c r="A87" s="53">
        <v>12020442</v>
      </c>
      <c r="B87" s="53" t="s">
        <v>396</v>
      </c>
      <c r="C87" s="51">
        <v>1500000</v>
      </c>
      <c r="D87" s="51"/>
      <c r="E87" s="51">
        <v>500000</v>
      </c>
    </row>
    <row r="88" spans="1:5" x14ac:dyDescent="0.3">
      <c r="A88" s="53">
        <v>12020443</v>
      </c>
      <c r="B88" s="53" t="s">
        <v>397</v>
      </c>
      <c r="C88" s="51">
        <v>300000</v>
      </c>
      <c r="D88" s="51">
        <v>150000</v>
      </c>
      <c r="E88" s="51">
        <v>500000</v>
      </c>
    </row>
    <row r="89" spans="1:5" x14ac:dyDescent="0.3">
      <c r="A89" s="53">
        <v>12020445</v>
      </c>
      <c r="B89" s="53" t="s">
        <v>398</v>
      </c>
      <c r="C89" s="51">
        <v>1500000</v>
      </c>
      <c r="D89" s="51"/>
      <c r="E89" s="51">
        <v>2000000</v>
      </c>
    </row>
    <row r="90" spans="1:5" x14ac:dyDescent="0.3">
      <c r="A90" s="53">
        <v>12020446</v>
      </c>
      <c r="B90" s="53" t="s">
        <v>399</v>
      </c>
      <c r="C90" s="51"/>
      <c r="D90" s="51"/>
      <c r="E90" s="51"/>
    </row>
    <row r="91" spans="1:5" x14ac:dyDescent="0.3">
      <c r="A91" s="53">
        <v>12020447</v>
      </c>
      <c r="B91" s="53" t="s">
        <v>400</v>
      </c>
      <c r="C91" s="51"/>
      <c r="D91" s="51"/>
      <c r="E91" s="51"/>
    </row>
    <row r="92" spans="1:5" x14ac:dyDescent="0.3">
      <c r="A92" s="53">
        <v>12020447</v>
      </c>
      <c r="B92" s="53" t="s">
        <v>869</v>
      </c>
      <c r="C92" s="51">
        <v>500000</v>
      </c>
      <c r="D92" s="51">
        <v>250000</v>
      </c>
      <c r="E92" s="51">
        <v>700000</v>
      </c>
    </row>
    <row r="93" spans="1:5" x14ac:dyDescent="0.3">
      <c r="A93" s="53">
        <v>12020447</v>
      </c>
      <c r="B93" s="53" t="s">
        <v>870</v>
      </c>
      <c r="C93" s="51">
        <v>500000</v>
      </c>
      <c r="D93" s="51">
        <v>150000</v>
      </c>
      <c r="E93" s="51">
        <v>1000000</v>
      </c>
    </row>
    <row r="94" spans="1:5" x14ac:dyDescent="0.3">
      <c r="A94" s="53">
        <v>12020447</v>
      </c>
      <c r="B94" s="53" t="s">
        <v>871</v>
      </c>
      <c r="C94" s="51">
        <v>15000000</v>
      </c>
      <c r="D94" s="51">
        <v>2228000</v>
      </c>
      <c r="E94" s="51">
        <v>3000000</v>
      </c>
    </row>
    <row r="95" spans="1:5" x14ac:dyDescent="0.3">
      <c r="A95" s="53">
        <v>12020447</v>
      </c>
      <c r="B95" s="53" t="s">
        <v>872</v>
      </c>
      <c r="C95" s="51">
        <v>4000000</v>
      </c>
      <c r="D95" s="51"/>
      <c r="E95" s="51">
        <v>5000000</v>
      </c>
    </row>
    <row r="96" spans="1:5" x14ac:dyDescent="0.3">
      <c r="A96" s="53">
        <v>12020447</v>
      </c>
      <c r="B96" s="53" t="s">
        <v>873</v>
      </c>
      <c r="C96" s="51">
        <v>3000000</v>
      </c>
      <c r="D96" s="51"/>
      <c r="E96" s="51">
        <v>3000000</v>
      </c>
    </row>
    <row r="97" spans="1:5" x14ac:dyDescent="0.3">
      <c r="A97" s="53">
        <v>12020448</v>
      </c>
      <c r="B97" s="53" t="s">
        <v>401</v>
      </c>
      <c r="C97" s="51"/>
      <c r="D97" s="51"/>
      <c r="E97" s="51"/>
    </row>
    <row r="98" spans="1:5" x14ac:dyDescent="0.3">
      <c r="A98" s="53">
        <v>12020449</v>
      </c>
      <c r="B98" s="53" t="s">
        <v>402</v>
      </c>
      <c r="C98" s="51"/>
      <c r="D98" s="51"/>
      <c r="E98" s="51"/>
    </row>
    <row r="99" spans="1:5" x14ac:dyDescent="0.3">
      <c r="A99" s="53">
        <v>12020449</v>
      </c>
      <c r="B99" s="53" t="s">
        <v>874</v>
      </c>
      <c r="C99" s="51">
        <v>10000000</v>
      </c>
      <c r="D99" s="51">
        <v>5638500</v>
      </c>
      <c r="E99" s="51">
        <v>9000000</v>
      </c>
    </row>
    <row r="100" spans="1:5" x14ac:dyDescent="0.3">
      <c r="A100" s="53">
        <v>12020449</v>
      </c>
      <c r="B100" s="53" t="s">
        <v>875</v>
      </c>
      <c r="C100" s="51">
        <v>2000000</v>
      </c>
      <c r="D100" s="51">
        <v>1088000</v>
      </c>
      <c r="E100" s="51">
        <v>2000000</v>
      </c>
    </row>
    <row r="101" spans="1:5" x14ac:dyDescent="0.3">
      <c r="A101" s="53">
        <v>12020449</v>
      </c>
      <c r="B101" s="53" t="s">
        <v>876</v>
      </c>
      <c r="C101" s="51">
        <v>9000000</v>
      </c>
      <c r="D101" s="51">
        <v>5540000</v>
      </c>
      <c r="E101" s="51">
        <v>9200000</v>
      </c>
    </row>
    <row r="102" spans="1:5" x14ac:dyDescent="0.3">
      <c r="A102" s="53">
        <v>12020449</v>
      </c>
      <c r="B102" s="53" t="s">
        <v>877</v>
      </c>
      <c r="C102" s="51">
        <v>2400000</v>
      </c>
      <c r="D102" s="51">
        <v>562000</v>
      </c>
      <c r="E102" s="51">
        <v>2000000</v>
      </c>
    </row>
    <row r="103" spans="1:5" x14ac:dyDescent="0.3">
      <c r="A103" s="53">
        <v>12020450</v>
      </c>
      <c r="B103" s="53" t="s">
        <v>403</v>
      </c>
      <c r="C103" s="51"/>
      <c r="D103" s="51"/>
      <c r="E103" s="51"/>
    </row>
    <row r="104" spans="1:5" x14ac:dyDescent="0.3">
      <c r="A104" s="53">
        <v>12020451</v>
      </c>
      <c r="B104" s="53" t="s">
        <v>404</v>
      </c>
      <c r="C104" s="51"/>
      <c r="D104" s="51"/>
      <c r="E104" s="51"/>
    </row>
    <row r="105" spans="1:5" x14ac:dyDescent="0.3">
      <c r="A105" s="53">
        <v>12020453</v>
      </c>
      <c r="B105" s="53" t="s">
        <v>405</v>
      </c>
      <c r="C105" s="51"/>
      <c r="D105" s="51"/>
      <c r="E105" s="51"/>
    </row>
    <row r="106" spans="1:5" x14ac:dyDescent="0.3">
      <c r="A106" s="53">
        <v>12020454</v>
      </c>
      <c r="B106" s="53" t="s">
        <v>878</v>
      </c>
      <c r="C106" s="51">
        <v>3000000</v>
      </c>
      <c r="D106" s="51">
        <v>1300600</v>
      </c>
      <c r="E106" s="51">
        <v>2000000</v>
      </c>
    </row>
    <row r="107" spans="1:5" x14ac:dyDescent="0.3">
      <c r="A107" s="53">
        <v>12020459</v>
      </c>
      <c r="B107" s="53" t="s">
        <v>879</v>
      </c>
      <c r="C107" s="51">
        <v>2000000</v>
      </c>
      <c r="D107" s="51">
        <v>875000</v>
      </c>
      <c r="E107" s="51">
        <v>2500000</v>
      </c>
    </row>
    <row r="108" spans="1:5" x14ac:dyDescent="0.3">
      <c r="A108" s="53">
        <v>12020460</v>
      </c>
      <c r="B108" s="53" t="s">
        <v>880</v>
      </c>
      <c r="C108" s="51">
        <v>1000000</v>
      </c>
      <c r="D108" s="51">
        <v>325000</v>
      </c>
      <c r="E108" s="51">
        <v>1500000</v>
      </c>
    </row>
    <row r="109" spans="1:5" x14ac:dyDescent="0.3">
      <c r="A109" s="53">
        <v>12020463</v>
      </c>
      <c r="B109" s="53" t="s">
        <v>406</v>
      </c>
      <c r="C109" s="51">
        <v>2000000</v>
      </c>
      <c r="D109" s="51"/>
      <c r="E109" s="51">
        <v>3000000</v>
      </c>
    </row>
    <row r="110" spans="1:5" x14ac:dyDescent="0.3">
      <c r="A110" s="53">
        <v>12020464</v>
      </c>
      <c r="B110" s="53" t="s">
        <v>407</v>
      </c>
      <c r="C110" s="51"/>
      <c r="D110" s="51"/>
      <c r="E110" s="51"/>
    </row>
    <row r="111" spans="1:5" x14ac:dyDescent="0.3">
      <c r="A111" s="53">
        <v>12020465</v>
      </c>
      <c r="B111" s="53" t="s">
        <v>408</v>
      </c>
      <c r="C111" s="51"/>
      <c r="D111" s="51"/>
      <c r="E111" s="51"/>
    </row>
    <row r="112" spans="1:5" x14ac:dyDescent="0.3">
      <c r="A112" s="53">
        <v>12020466</v>
      </c>
      <c r="B112" s="53" t="s">
        <v>409</v>
      </c>
      <c r="C112" s="51">
        <v>3000000</v>
      </c>
      <c r="D112" s="51">
        <v>1406000</v>
      </c>
      <c r="E112" s="51">
        <v>3000000</v>
      </c>
    </row>
    <row r="113" spans="1:5" x14ac:dyDescent="0.3">
      <c r="A113" s="53">
        <v>12020470</v>
      </c>
      <c r="B113" s="53" t="s">
        <v>410</v>
      </c>
      <c r="C113" s="51"/>
      <c r="D113" s="51"/>
      <c r="E113" s="51"/>
    </row>
    <row r="114" spans="1:5" x14ac:dyDescent="0.3">
      <c r="A114" s="53">
        <v>12020480</v>
      </c>
      <c r="B114" s="53" t="s">
        <v>411</v>
      </c>
      <c r="C114" s="51">
        <v>18914976</v>
      </c>
      <c r="D114" s="51">
        <v>25438765.960000001</v>
      </c>
      <c r="E114" s="51">
        <v>98875500.290000007</v>
      </c>
    </row>
    <row r="115" spans="1:5" s="1" customFormat="1" x14ac:dyDescent="0.3">
      <c r="A115" s="14">
        <v>12020500</v>
      </c>
      <c r="B115" s="14" t="s">
        <v>412</v>
      </c>
      <c r="C115" s="11">
        <f>C116</f>
        <v>0</v>
      </c>
      <c r="D115" s="11">
        <f t="shared" ref="D115:E115" si="7">D116</f>
        <v>0</v>
      </c>
      <c r="E115" s="11">
        <f t="shared" si="7"/>
        <v>0</v>
      </c>
    </row>
    <row r="116" spans="1:5" x14ac:dyDescent="0.3">
      <c r="A116" s="53">
        <v>12020501</v>
      </c>
      <c r="B116" s="53" t="s">
        <v>413</v>
      </c>
      <c r="C116" s="51"/>
      <c r="D116" s="51"/>
      <c r="E116" s="51"/>
    </row>
    <row r="117" spans="1:5" s="1" customFormat="1" x14ac:dyDescent="0.3">
      <c r="A117" s="14">
        <v>12020600</v>
      </c>
      <c r="B117" s="14" t="s">
        <v>414</v>
      </c>
      <c r="C117" s="11">
        <f>SUM(C118:C130)</f>
        <v>19885024</v>
      </c>
      <c r="D117" s="11">
        <f t="shared" ref="D117:E117" si="8">SUM(D118:D130)</f>
        <v>0</v>
      </c>
      <c r="E117" s="11">
        <f t="shared" si="8"/>
        <v>21085024</v>
      </c>
    </row>
    <row r="118" spans="1:5" x14ac:dyDescent="0.3">
      <c r="A118" s="53">
        <v>12020601</v>
      </c>
      <c r="B118" s="53" t="s">
        <v>415</v>
      </c>
      <c r="C118" s="51"/>
      <c r="D118" s="51"/>
      <c r="E118" s="51"/>
    </row>
    <row r="119" spans="1:5" x14ac:dyDescent="0.3">
      <c r="A119" s="53">
        <v>12020602</v>
      </c>
      <c r="B119" s="53" t="s">
        <v>416</v>
      </c>
      <c r="C119" s="51"/>
      <c r="D119" s="51"/>
      <c r="E119" s="51"/>
    </row>
    <row r="120" spans="1:5" x14ac:dyDescent="0.3">
      <c r="A120" s="53">
        <v>12020603</v>
      </c>
      <c r="B120" s="53" t="s">
        <v>417</v>
      </c>
      <c r="C120" s="51"/>
      <c r="D120" s="51"/>
      <c r="E120" s="51"/>
    </row>
    <row r="121" spans="1:5" x14ac:dyDescent="0.3">
      <c r="A121" s="53">
        <v>12020604</v>
      </c>
      <c r="B121" s="53" t="s">
        <v>418</v>
      </c>
      <c r="C121" s="51">
        <v>1000000</v>
      </c>
      <c r="D121" s="51"/>
      <c r="E121" s="51">
        <v>1200000</v>
      </c>
    </row>
    <row r="122" spans="1:5" x14ac:dyDescent="0.3">
      <c r="A122" s="53">
        <v>12020608</v>
      </c>
      <c r="B122" s="53" t="s">
        <v>419</v>
      </c>
      <c r="C122" s="51"/>
      <c r="D122" s="51"/>
      <c r="E122" s="51"/>
    </row>
    <row r="123" spans="1:5" x14ac:dyDescent="0.3">
      <c r="A123" s="53">
        <v>12020609</v>
      </c>
      <c r="B123" s="53" t="s">
        <v>420</v>
      </c>
      <c r="C123" s="51"/>
      <c r="D123" s="51"/>
      <c r="E123" s="51"/>
    </row>
    <row r="124" spans="1:5" x14ac:dyDescent="0.3">
      <c r="A124" s="53">
        <v>12020611</v>
      </c>
      <c r="B124" s="53" t="s">
        <v>421</v>
      </c>
      <c r="C124" s="51">
        <v>2000000</v>
      </c>
      <c r="D124" s="51"/>
      <c r="E124" s="51">
        <v>2500000</v>
      </c>
    </row>
    <row r="125" spans="1:5" x14ac:dyDescent="0.3">
      <c r="A125" s="53">
        <v>12020612</v>
      </c>
      <c r="B125" s="53" t="s">
        <v>422</v>
      </c>
      <c r="C125" s="51">
        <v>1000000</v>
      </c>
      <c r="D125" s="51"/>
      <c r="E125" s="51">
        <v>1500000</v>
      </c>
    </row>
    <row r="126" spans="1:5" x14ac:dyDescent="0.3">
      <c r="A126" s="53">
        <v>12020614</v>
      </c>
      <c r="B126" s="53" t="s">
        <v>423</v>
      </c>
      <c r="C126" s="51">
        <v>15885024</v>
      </c>
      <c r="D126" s="51">
        <v>0</v>
      </c>
      <c r="E126" s="51">
        <v>15885024</v>
      </c>
    </row>
    <row r="127" spans="1:5" x14ac:dyDescent="0.3">
      <c r="A127" s="53">
        <v>12020615</v>
      </c>
      <c r="B127" s="53" t="s">
        <v>424</v>
      </c>
      <c r="C127" s="51"/>
      <c r="D127" s="51"/>
      <c r="E127" s="51"/>
    </row>
    <row r="128" spans="1:5" x14ac:dyDescent="0.3">
      <c r="A128" s="53">
        <v>12020616</v>
      </c>
      <c r="B128" s="53" t="s">
        <v>425</v>
      </c>
      <c r="C128" s="51"/>
      <c r="D128" s="51"/>
      <c r="E128" s="51"/>
    </row>
    <row r="129" spans="1:5" x14ac:dyDescent="0.3">
      <c r="A129" s="53">
        <v>12020617</v>
      </c>
      <c r="B129" s="53" t="s">
        <v>426</v>
      </c>
      <c r="C129" s="51"/>
      <c r="D129" s="51"/>
      <c r="E129" s="51"/>
    </row>
    <row r="130" spans="1:5" x14ac:dyDescent="0.3">
      <c r="A130" s="53">
        <v>12020618</v>
      </c>
      <c r="B130" s="53" t="s">
        <v>427</v>
      </c>
      <c r="C130" s="51"/>
      <c r="D130" s="51"/>
      <c r="E130" s="51"/>
    </row>
    <row r="131" spans="1:5" s="1" customFormat="1" x14ac:dyDescent="0.3">
      <c r="A131" s="14">
        <v>12020700</v>
      </c>
      <c r="B131" s="14" t="s">
        <v>428</v>
      </c>
      <c r="C131" s="11">
        <f>SUM(C132:C140)</f>
        <v>36700000</v>
      </c>
      <c r="D131" s="11">
        <f t="shared" ref="D131:E131" si="9">SUM(D132:D140)</f>
        <v>12435000</v>
      </c>
      <c r="E131" s="11">
        <f t="shared" si="9"/>
        <v>42900000</v>
      </c>
    </row>
    <row r="132" spans="1:5" x14ac:dyDescent="0.3">
      <c r="A132" s="53">
        <v>12020701</v>
      </c>
      <c r="B132" s="53" t="s">
        <v>429</v>
      </c>
      <c r="C132" s="51"/>
      <c r="D132" s="51"/>
      <c r="E132" s="51"/>
    </row>
    <row r="133" spans="1:5" x14ac:dyDescent="0.3">
      <c r="A133" s="53">
        <v>12020702</v>
      </c>
      <c r="B133" s="53" t="s">
        <v>430</v>
      </c>
      <c r="C133" s="51">
        <v>200000</v>
      </c>
      <c r="D133" s="51"/>
      <c r="E133" s="51">
        <v>300000</v>
      </c>
    </row>
    <row r="134" spans="1:5" x14ac:dyDescent="0.3">
      <c r="A134" s="53">
        <v>12020703</v>
      </c>
      <c r="B134" s="53" t="s">
        <v>431</v>
      </c>
      <c r="C134" s="51">
        <v>35000000</v>
      </c>
      <c r="D134" s="51">
        <v>12200000</v>
      </c>
      <c r="E134" s="51">
        <v>40000000</v>
      </c>
    </row>
    <row r="135" spans="1:5" x14ac:dyDescent="0.3">
      <c r="A135" s="53">
        <v>12020704</v>
      </c>
      <c r="B135" s="53" t="s">
        <v>432</v>
      </c>
      <c r="C135" s="51">
        <v>1000000</v>
      </c>
      <c r="D135" s="51"/>
      <c r="E135" s="51">
        <v>2000000</v>
      </c>
    </row>
    <row r="136" spans="1:5" x14ac:dyDescent="0.3">
      <c r="A136" s="53">
        <v>12020705</v>
      </c>
      <c r="B136" s="53" t="s">
        <v>433</v>
      </c>
      <c r="C136" s="51"/>
      <c r="D136" s="51"/>
      <c r="E136" s="51"/>
    </row>
    <row r="137" spans="1:5" x14ac:dyDescent="0.3">
      <c r="A137" s="53">
        <v>12020707</v>
      </c>
      <c r="B137" s="53" t="s">
        <v>434</v>
      </c>
      <c r="C137" s="51"/>
      <c r="D137" s="51"/>
      <c r="E137" s="51"/>
    </row>
    <row r="138" spans="1:5" x14ac:dyDescent="0.3">
      <c r="A138" s="53">
        <v>12020708</v>
      </c>
      <c r="B138" s="53" t="s">
        <v>435</v>
      </c>
      <c r="C138" s="51"/>
      <c r="D138" s="51"/>
      <c r="E138" s="51"/>
    </row>
    <row r="139" spans="1:5" ht="14.25" customHeight="1" x14ac:dyDescent="0.3">
      <c r="A139" s="53">
        <v>12020709</v>
      </c>
      <c r="B139" s="53" t="s">
        <v>436</v>
      </c>
      <c r="C139" s="51"/>
      <c r="D139" s="51"/>
      <c r="E139" s="51"/>
    </row>
    <row r="140" spans="1:5" x14ac:dyDescent="0.3">
      <c r="A140" s="53">
        <v>12020711</v>
      </c>
      <c r="B140" s="53" t="s">
        <v>437</v>
      </c>
      <c r="C140" s="51">
        <v>500000</v>
      </c>
      <c r="D140" s="51">
        <v>235000</v>
      </c>
      <c r="E140" s="51">
        <v>600000</v>
      </c>
    </row>
    <row r="141" spans="1:5" s="1" customFormat="1" ht="14.25" customHeight="1" x14ac:dyDescent="0.3">
      <c r="A141" s="14">
        <v>12020800</v>
      </c>
      <c r="B141" s="14" t="s">
        <v>438</v>
      </c>
      <c r="C141" s="11">
        <f>SUM(C142:C144)</f>
        <v>1500000</v>
      </c>
      <c r="D141" s="11">
        <f t="shared" ref="D141:E141" si="10">SUM(D142:D144)</f>
        <v>755000</v>
      </c>
      <c r="E141" s="11">
        <f t="shared" si="10"/>
        <v>2000000</v>
      </c>
    </row>
    <row r="142" spans="1:5" x14ac:dyDescent="0.3">
      <c r="A142" s="53">
        <v>12020801</v>
      </c>
      <c r="B142" s="53" t="s">
        <v>439</v>
      </c>
      <c r="C142" s="51"/>
      <c r="D142" s="51"/>
      <c r="E142" s="51"/>
    </row>
    <row r="143" spans="1:5" x14ac:dyDescent="0.3">
      <c r="A143" s="53">
        <v>12020803</v>
      </c>
      <c r="B143" s="53" t="s">
        <v>440</v>
      </c>
      <c r="C143" s="51">
        <v>1500000</v>
      </c>
      <c r="D143" s="51">
        <v>755000</v>
      </c>
      <c r="E143" s="51">
        <v>2000000</v>
      </c>
    </row>
    <row r="144" spans="1:5" x14ac:dyDescent="0.3">
      <c r="A144" s="53">
        <v>12020804</v>
      </c>
      <c r="B144" s="53" t="s">
        <v>441</v>
      </c>
      <c r="C144" s="51"/>
      <c r="D144" s="51"/>
      <c r="E144" s="51"/>
    </row>
    <row r="145" spans="1:5" s="1" customFormat="1" x14ac:dyDescent="0.3">
      <c r="A145" s="14">
        <v>12020900</v>
      </c>
      <c r="B145" s="14" t="s">
        <v>442</v>
      </c>
      <c r="C145" s="11">
        <f>C146</f>
        <v>10000000</v>
      </c>
      <c r="D145" s="11">
        <f t="shared" ref="D145:E145" si="11">D146</f>
        <v>0</v>
      </c>
      <c r="E145" s="11">
        <f t="shared" si="11"/>
        <v>5000000</v>
      </c>
    </row>
    <row r="146" spans="1:5" x14ac:dyDescent="0.3">
      <c r="A146" s="53">
        <v>12020901</v>
      </c>
      <c r="B146" s="53" t="s">
        <v>443</v>
      </c>
      <c r="C146" s="51">
        <v>10000000</v>
      </c>
      <c r="D146" s="51"/>
      <c r="E146" s="51">
        <v>5000000</v>
      </c>
    </row>
    <row r="147" spans="1:5" s="1" customFormat="1" x14ac:dyDescent="0.3">
      <c r="A147" s="14">
        <v>12021000</v>
      </c>
      <c r="B147" s="14" t="s">
        <v>444</v>
      </c>
      <c r="C147" s="11">
        <f>C148</f>
        <v>3000000</v>
      </c>
      <c r="D147" s="11">
        <f t="shared" ref="D147:E147" si="12">D148</f>
        <v>0</v>
      </c>
      <c r="E147" s="11">
        <f t="shared" si="12"/>
        <v>3200000</v>
      </c>
    </row>
    <row r="148" spans="1:5" x14ac:dyDescent="0.3">
      <c r="A148" s="53">
        <v>12021004</v>
      </c>
      <c r="B148" s="53" t="s">
        <v>445</v>
      </c>
      <c r="C148" s="51">
        <v>3000000</v>
      </c>
      <c r="D148" s="51"/>
      <c r="E148" s="51">
        <v>3200000</v>
      </c>
    </row>
    <row r="149" spans="1:5" s="1" customFormat="1" x14ac:dyDescent="0.3">
      <c r="A149" s="14">
        <v>12021100</v>
      </c>
      <c r="B149" s="14" t="s">
        <v>446</v>
      </c>
      <c r="C149" s="11">
        <f>SUM(C150:C151)</f>
        <v>35000000</v>
      </c>
      <c r="D149" s="11">
        <f t="shared" ref="D149:E149" si="13">SUM(D150:D151)</f>
        <v>0</v>
      </c>
      <c r="E149" s="11">
        <f t="shared" si="13"/>
        <v>6646750.21</v>
      </c>
    </row>
    <row r="150" spans="1:5" x14ac:dyDescent="0.3">
      <c r="A150" s="53">
        <v>12021102</v>
      </c>
      <c r="B150" s="53" t="s">
        <v>447</v>
      </c>
      <c r="C150" s="51">
        <v>35000000</v>
      </c>
      <c r="D150" s="51"/>
      <c r="E150" s="51">
        <v>6646750.21</v>
      </c>
    </row>
    <row r="151" spans="1:5" x14ac:dyDescent="0.3">
      <c r="A151" s="53">
        <v>12021103</v>
      </c>
      <c r="B151" s="53" t="s">
        <v>448</v>
      </c>
      <c r="C151" s="51"/>
      <c r="D151" s="51"/>
      <c r="E151" s="51"/>
    </row>
    <row r="152" spans="1:5" s="1" customFormat="1" x14ac:dyDescent="0.3">
      <c r="A152" s="14">
        <v>12021200</v>
      </c>
      <c r="B152" s="14" t="s">
        <v>449</v>
      </c>
      <c r="C152" s="11">
        <f>C153</f>
        <v>0</v>
      </c>
      <c r="D152" s="11">
        <f t="shared" ref="D152:E152" si="14">D153</f>
        <v>0</v>
      </c>
      <c r="E152" s="11">
        <f t="shared" si="14"/>
        <v>0</v>
      </c>
    </row>
    <row r="153" spans="1:5" x14ac:dyDescent="0.3">
      <c r="A153" s="53">
        <v>12021210</v>
      </c>
      <c r="B153" s="53" t="s">
        <v>450</v>
      </c>
      <c r="C153" s="51"/>
      <c r="D153" s="51"/>
      <c r="E153" s="51"/>
    </row>
    <row r="154" spans="1:5" s="1" customFormat="1" x14ac:dyDescent="0.3">
      <c r="A154" s="14">
        <v>13000000</v>
      </c>
      <c r="B154" s="14" t="s">
        <v>451</v>
      </c>
      <c r="C154" s="11">
        <f>C155+C161</f>
        <v>0</v>
      </c>
      <c r="D154" s="16">
        <f t="shared" ref="D154:E154" si="15">D155+D161</f>
        <v>0</v>
      </c>
      <c r="E154" s="16">
        <f t="shared" si="15"/>
        <v>0</v>
      </c>
    </row>
    <row r="155" spans="1:5" s="1" customFormat="1" x14ac:dyDescent="0.3">
      <c r="A155" s="14">
        <v>13010000</v>
      </c>
      <c r="B155" s="14" t="s">
        <v>452</v>
      </c>
      <c r="C155" s="11">
        <f>C156+C159</f>
        <v>0</v>
      </c>
      <c r="D155" s="16">
        <f t="shared" ref="D155:E155" si="16">D156+D159</f>
        <v>0</v>
      </c>
      <c r="E155" s="16">
        <f t="shared" si="16"/>
        <v>0</v>
      </c>
    </row>
    <row r="156" spans="1:5" s="1" customFormat="1" x14ac:dyDescent="0.3">
      <c r="A156" s="14">
        <v>13010100</v>
      </c>
      <c r="B156" s="14" t="s">
        <v>453</v>
      </c>
      <c r="C156" s="11">
        <f>SUM(C157:C158)</f>
        <v>0</v>
      </c>
      <c r="D156" s="11">
        <f t="shared" ref="D156:E156" si="17">SUM(D157:D158)</f>
        <v>0</v>
      </c>
      <c r="E156" s="11">
        <f t="shared" si="17"/>
        <v>0</v>
      </c>
    </row>
    <row r="157" spans="1:5" x14ac:dyDescent="0.3">
      <c r="A157" s="53">
        <v>13010101</v>
      </c>
      <c r="B157" s="53" t="s">
        <v>454</v>
      </c>
      <c r="C157" s="51"/>
      <c r="D157" s="51"/>
      <c r="E157" s="51"/>
    </row>
    <row r="158" spans="1:5" x14ac:dyDescent="0.3">
      <c r="A158" s="53">
        <v>13010102</v>
      </c>
      <c r="B158" s="53" t="s">
        <v>455</v>
      </c>
      <c r="C158" s="51"/>
      <c r="D158" s="51"/>
      <c r="E158" s="51"/>
    </row>
    <row r="159" spans="1:5" s="1" customFormat="1" x14ac:dyDescent="0.3">
      <c r="A159" s="14">
        <v>13010200</v>
      </c>
      <c r="B159" s="14" t="s">
        <v>456</v>
      </c>
      <c r="C159" s="11">
        <f>C160</f>
        <v>0</v>
      </c>
      <c r="D159" s="11">
        <f t="shared" ref="D159:E159" si="18">D160</f>
        <v>0</v>
      </c>
      <c r="E159" s="11">
        <f t="shared" si="18"/>
        <v>0</v>
      </c>
    </row>
    <row r="160" spans="1:5" x14ac:dyDescent="0.3">
      <c r="A160" s="53">
        <v>13010202</v>
      </c>
      <c r="B160" s="53" t="s">
        <v>457</v>
      </c>
      <c r="C160" s="51"/>
      <c r="D160" s="51"/>
      <c r="E160" s="51"/>
    </row>
    <row r="161" spans="1:5" s="1" customFormat="1" x14ac:dyDescent="0.3">
      <c r="A161" s="14">
        <v>13020000</v>
      </c>
      <c r="B161" s="14" t="s">
        <v>716</v>
      </c>
      <c r="C161" s="11">
        <f>C162</f>
        <v>0</v>
      </c>
      <c r="D161" s="11">
        <f t="shared" ref="D161:E164" si="19">D162</f>
        <v>0</v>
      </c>
      <c r="E161" s="11">
        <f t="shared" si="19"/>
        <v>0</v>
      </c>
    </row>
    <row r="162" spans="1:5" s="1" customFormat="1" x14ac:dyDescent="0.3">
      <c r="A162" s="14">
        <v>13020100</v>
      </c>
      <c r="B162" s="14" t="s">
        <v>458</v>
      </c>
      <c r="C162" s="11">
        <f>C163</f>
        <v>0</v>
      </c>
      <c r="D162" s="11">
        <f t="shared" si="19"/>
        <v>0</v>
      </c>
      <c r="E162" s="11">
        <f t="shared" si="19"/>
        <v>0</v>
      </c>
    </row>
    <row r="163" spans="1:5" x14ac:dyDescent="0.3">
      <c r="A163" s="53">
        <v>13020106</v>
      </c>
      <c r="B163" s="53" t="s">
        <v>459</v>
      </c>
      <c r="C163" s="51"/>
      <c r="D163" s="51"/>
      <c r="E163" s="51"/>
    </row>
    <row r="164" spans="1:5" s="1" customFormat="1" x14ac:dyDescent="0.3">
      <c r="A164" s="14">
        <v>14020100</v>
      </c>
      <c r="B164" s="14" t="s">
        <v>599</v>
      </c>
      <c r="C164" s="11">
        <f>C165</f>
        <v>0</v>
      </c>
      <c r="D164" s="11">
        <f t="shared" si="19"/>
        <v>0</v>
      </c>
      <c r="E164" s="11">
        <f t="shared" si="19"/>
        <v>0</v>
      </c>
    </row>
    <row r="165" spans="1:5" x14ac:dyDescent="0.3">
      <c r="A165" s="53">
        <v>14020106</v>
      </c>
      <c r="B165" s="53" t="s">
        <v>459</v>
      </c>
      <c r="C165" s="51">
        <v>0</v>
      </c>
      <c r="D165" s="51"/>
      <c r="E165" s="51"/>
    </row>
  </sheetData>
  <sheetProtection algorithmName="SHA-512" hashValue="PpkJ77Gl/QK5qGJhfpegoteDEcogJENtlselqHGOox9FCR4MzblH9XFnzGtYvnXY+iDYYDDcrKH7xJLAYvRl3Q==" saltValue="Lp4DYhfJboxuI/6nTGIRgA==" spinCount="100000" sheet="1" objects="1" scenarios="1" formatColumns="0" formatRows="0" selectLockedCells="1"/>
  <mergeCells count="2">
    <mergeCell ref="A1:E1"/>
    <mergeCell ref="A2:E2"/>
  </mergeCells>
  <pageMargins left="0.51181102362204722" right="0.51181102362204722" top="0.74803149606299213" bottom="0.74803149606299213" header="0.31496062992125984" footer="0.31496062992125984"/>
  <pageSetup scale="65" orientation="landscape" r:id="rId1"/>
  <headerFooter>
    <oddFooter>&amp;CPage 7</oddFooter>
  </headerFooter>
  <rowBreaks count="3" manualBreakCount="3">
    <brk id="47" max="16383" man="1"/>
    <brk id="98" max="16383" man="1"/>
    <brk id="144"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E173"/>
  <sheetViews>
    <sheetView view="pageBreakPreview" topLeftCell="A165" zoomScale="90" zoomScaleNormal="130" zoomScaleSheetLayoutView="90" workbookViewId="0">
      <selection sqref="A1:E1"/>
    </sheetView>
  </sheetViews>
  <sheetFormatPr defaultColWidth="8.81640625" defaultRowHeight="15" x14ac:dyDescent="0.3"/>
  <cols>
    <col min="1" max="1" width="15" style="1" customWidth="1"/>
    <col min="2" max="2" width="54.54296875" style="1" customWidth="1"/>
    <col min="3" max="3" width="28.81640625" style="1" customWidth="1"/>
    <col min="4" max="4" width="28.7265625" style="1" customWidth="1"/>
    <col min="5" max="5" width="28.453125" style="1" customWidth="1"/>
    <col min="6" max="16384" width="8.81640625" style="1"/>
  </cols>
  <sheetData>
    <row r="1" spans="1:5" x14ac:dyDescent="0.3">
      <c r="A1" s="108" t="s">
        <v>463</v>
      </c>
      <c r="B1" s="108"/>
      <c r="C1" s="108"/>
      <c r="D1" s="108"/>
      <c r="E1" s="108"/>
    </row>
    <row r="2" spans="1:5" x14ac:dyDescent="0.3">
      <c r="A2" s="109" t="s">
        <v>723</v>
      </c>
      <c r="B2" s="109"/>
      <c r="C2" s="109"/>
      <c r="D2" s="109"/>
      <c r="E2" s="109"/>
    </row>
    <row r="3" spans="1:5" x14ac:dyDescent="0.3">
      <c r="A3" s="49"/>
      <c r="B3" s="49"/>
      <c r="C3" s="49"/>
      <c r="D3" s="49"/>
      <c r="E3" s="49"/>
    </row>
    <row r="4" spans="1:5" ht="45" x14ac:dyDescent="0.3">
      <c r="A4" s="46" t="s">
        <v>0</v>
      </c>
      <c r="B4" s="47" t="s">
        <v>111</v>
      </c>
      <c r="C4" s="50" t="s">
        <v>596</v>
      </c>
      <c r="D4" s="50" t="s">
        <v>597</v>
      </c>
      <c r="E4" s="50" t="s">
        <v>598</v>
      </c>
    </row>
    <row r="5" spans="1:5" x14ac:dyDescent="0.3">
      <c r="A5" s="6"/>
      <c r="B5" s="5" t="s">
        <v>2</v>
      </c>
      <c r="C5" s="11">
        <f>C6+C118</f>
        <v>9618891753</v>
      </c>
      <c r="D5" s="11">
        <f t="shared" ref="D5:E5" si="0">D6+D118</f>
        <v>4429653936.4300003</v>
      </c>
      <c r="E5" s="11">
        <f t="shared" si="0"/>
        <v>8449474669.4639997</v>
      </c>
    </row>
    <row r="6" spans="1:5" x14ac:dyDescent="0.3">
      <c r="A6" s="4">
        <v>2</v>
      </c>
      <c r="B6" s="5" t="s">
        <v>147</v>
      </c>
      <c r="C6" s="11">
        <f>C7+C25</f>
        <v>5120956944</v>
      </c>
      <c r="D6" s="11">
        <f>D7+D25</f>
        <v>3186871100.6999998</v>
      </c>
      <c r="E6" s="11">
        <f>E7+E25</f>
        <v>4524144677.7539997</v>
      </c>
    </row>
    <row r="7" spans="1:5" x14ac:dyDescent="0.3">
      <c r="A7" s="4">
        <v>21</v>
      </c>
      <c r="B7" s="5" t="s">
        <v>148</v>
      </c>
      <c r="C7" s="11">
        <f>C8+C13+C20</f>
        <v>2966179987</v>
      </c>
      <c r="D7" s="11">
        <f t="shared" ref="D7:E7" si="1">D8+D13+D20</f>
        <v>2400095266.8699999</v>
      </c>
      <c r="E7" s="11">
        <f t="shared" si="1"/>
        <v>3346406849.0299997</v>
      </c>
    </row>
    <row r="8" spans="1:5" x14ac:dyDescent="0.3">
      <c r="A8" s="4">
        <v>2101</v>
      </c>
      <c r="B8" s="5" t="s">
        <v>149</v>
      </c>
      <c r="C8" s="11">
        <f>C9</f>
        <v>2306088778</v>
      </c>
      <c r="D8" s="11">
        <f t="shared" ref="D8:E8" si="2">D9</f>
        <v>2000972179.6900001</v>
      </c>
      <c r="E8" s="11">
        <f t="shared" si="2"/>
        <v>2371432282.2999997</v>
      </c>
    </row>
    <row r="9" spans="1:5" x14ac:dyDescent="0.3">
      <c r="A9" s="4">
        <v>210101</v>
      </c>
      <c r="B9" s="5" t="s">
        <v>150</v>
      </c>
      <c r="C9" s="11">
        <f>SUM(C10:C12)</f>
        <v>2306088778</v>
      </c>
      <c r="D9" s="11">
        <f>SUM(D10:D12)</f>
        <v>2000972179.6900001</v>
      </c>
      <c r="E9" s="11">
        <f>SUM(E10:E12)</f>
        <v>2371432282.2999997</v>
      </c>
    </row>
    <row r="10" spans="1:5" x14ac:dyDescent="0.3">
      <c r="A10" s="6">
        <v>21010101</v>
      </c>
      <c r="B10" s="7" t="s">
        <v>149</v>
      </c>
      <c r="C10" s="10">
        <f>'CHAIR PERSONNEL COST F.x'!C10+'SLT PERSONNEL COST F.x'!C10+'COUNCIL PERSONNEL COST F.x'!C10+'PMD PERSONNEL COST F.x'!C10+'AGRIC PERSONNEL COST F.x'!C10+'FINANCE PERSONNEL COST F.x'!C10+'WORKS PERSONNEL COST F.x'!C10+'ESD PERSONNEL COST F.x'!C10+'ESD PERSONNEL COST F.x'!C11+'PHC PERSONNEL COST F.x'!C10+'WATSAN PERSONNEL COST F.x'!C10+'TRADITIONAL PERSONNEL COST F.x'!C10</f>
        <v>2224443560</v>
      </c>
      <c r="D10" s="10">
        <f>'CHAIR PERSONNEL COST F.x'!D10+'SLT PERSONNEL COST F.x'!D10+'COUNCIL PERSONNEL COST F.x'!D10+'PMD PERSONNEL COST F.x'!D10+'AGRIC PERSONNEL COST F.x'!D10+'FINANCE PERSONNEL COST F.x'!D10+'WORKS PERSONNEL COST F.x'!D10+'ESD PERSONNEL COST F.x'!D10+'ESD PERSONNEL COST F.x'!D11+'PHC PERSONNEL COST F.x'!D10+'WATSAN PERSONNEL COST F.x'!D10+'TRADITIONAL PERSONNEL COST F.x'!D10</f>
        <v>1951865396.6500001</v>
      </c>
      <c r="E10" s="10">
        <f>'CHAIR PERSONNEL COST F.x'!E10+'SLT PERSONNEL COST F.x'!E10+'COUNCIL PERSONNEL COST F.x'!E10+'PMD PERSONNEL COST F.x'!E10+'AGRIC PERSONNEL COST F.x'!E10+'FINANCE PERSONNEL COST F.x'!E10+'WORKS PERSONNEL COST F.x'!E10+'ESD PERSONNEL COST F.x'!E10+'ESD PERSONNEL COST F.x'!E11+'PHC PERSONNEL COST F.x'!E10+'WATSAN PERSONNEL COST F.x'!E10+'TRADITIONAL PERSONNEL COST F.x'!E10</f>
        <v>2297772103.7399998</v>
      </c>
    </row>
    <row r="11" spans="1:5" x14ac:dyDescent="0.3">
      <c r="A11" s="6">
        <v>21010102</v>
      </c>
      <c r="B11" s="7" t="s">
        <v>151</v>
      </c>
      <c r="C11" s="10">
        <f>'CHAIR PERSONNEL COST F.x'!C11+'SLT PERSONNEL COST F.x'!C11+'COUNCIL PERSONNEL COST F.x'!C11+'PMD PERSONNEL COST F.x'!C11+'AGRIC PERSONNEL COST F.x'!C11+'FINANCE PERSONNEL COST F.x'!C11+'WORKS PERSONNEL COST F.x'!C11+'ESD PERSONNEL COST F.x'!C12+'PHC PERSONNEL COST F.x'!C11+'WATSAN PERSONNEL COST F.x'!C11+'TRADITIONAL PERSONNEL COST F.x'!C11</f>
        <v>0</v>
      </c>
      <c r="D11" s="10">
        <f>'CHAIR PERSONNEL COST F.x'!D11+'SLT PERSONNEL COST F.x'!D11+'COUNCIL PERSONNEL COST F.x'!D11+'PMD PERSONNEL COST F.x'!D11+'AGRIC PERSONNEL COST F.x'!D11+'FINANCE PERSONNEL COST F.x'!D11+'WORKS PERSONNEL COST F.x'!D11+'ESD PERSONNEL COST F.x'!D12+'PHC PERSONNEL COST F.x'!D11+'WATSAN PERSONNEL COST F.x'!D11+'TRADITIONAL PERSONNEL COST F.x'!D11</f>
        <v>0</v>
      </c>
      <c r="E11" s="10">
        <f>'CHAIR PERSONNEL COST F.x'!E11+'SLT PERSONNEL COST F.x'!E11+'COUNCIL PERSONNEL COST F.x'!E11+'PMD PERSONNEL COST F.x'!E11+'AGRIC PERSONNEL COST F.x'!E11+'FINANCE PERSONNEL COST F.x'!E11+'WORKS PERSONNEL COST F.x'!E11+'ESD PERSONNEL COST F.x'!E12+'PHC PERSONNEL COST F.x'!E11+'WATSAN PERSONNEL COST F.x'!E11+'TRADITIONAL PERSONNEL COST F.x'!E11</f>
        <v>0</v>
      </c>
    </row>
    <row r="12" spans="1:5" x14ac:dyDescent="0.3">
      <c r="A12" s="6">
        <v>21010103</v>
      </c>
      <c r="B12" s="7" t="s">
        <v>152</v>
      </c>
      <c r="C12" s="10">
        <f>'CHAIR PERSONNEL COST F.x'!C12+'SLT PERSONNEL COST F.x'!C12+'COUNCIL PERSONNEL COST F.x'!C12+'PMD PERSONNEL COST F.x'!C12+'AGRIC PERSONNEL COST F.x'!C12+'FINANCE PERSONNEL COST F.x'!C12+'WORKS PERSONNEL COST F.x'!C12+'ESD PERSONNEL COST F.x'!C13+'PHC PERSONNEL COST F.x'!C12+'WATSAN PERSONNEL COST F.x'!C12+'TRADITIONAL PERSONNEL COST F.x'!C12</f>
        <v>81645218</v>
      </c>
      <c r="D12" s="10">
        <f>'CHAIR PERSONNEL COST F.x'!D12+'SLT PERSONNEL COST F.x'!D12+'COUNCIL PERSONNEL COST F.x'!D12+'PMD PERSONNEL COST F.x'!D12+'AGRIC PERSONNEL COST F.x'!D12+'FINANCE PERSONNEL COST F.x'!D12+'WORKS PERSONNEL COST F.x'!D12+'ESD PERSONNEL COST F.x'!D13+'PHC PERSONNEL COST F.x'!D12+'WATSAN PERSONNEL COST F.x'!D12+'TRADITIONAL PERSONNEL COST F.x'!D12</f>
        <v>49106783.039999999</v>
      </c>
      <c r="E12" s="10">
        <f>'CHAIR PERSONNEL COST F.x'!E12+'SLT PERSONNEL COST F.x'!E12+'COUNCIL PERSONNEL COST F.x'!E12+'PMD PERSONNEL COST F.x'!E12+'AGRIC PERSONNEL COST F.x'!E12+'FINANCE PERSONNEL COST F.x'!E12+'WORKS PERSONNEL COST F.x'!E12+'ESD PERSONNEL COST F.x'!E13+'PHC PERSONNEL COST F.x'!E12+'WATSAN PERSONNEL COST F.x'!E12+'TRADITIONAL PERSONNEL COST F.x'!E12</f>
        <v>73660178.560000002</v>
      </c>
    </row>
    <row r="13" spans="1:5" x14ac:dyDescent="0.3">
      <c r="A13" s="4">
        <v>2102</v>
      </c>
      <c r="B13" s="5" t="s">
        <v>153</v>
      </c>
      <c r="C13" s="11">
        <f>C14+C18</f>
        <v>126384216</v>
      </c>
      <c r="D13" s="11">
        <f>D14+D18</f>
        <v>24000000</v>
      </c>
      <c r="E13" s="11">
        <f>E14+E18</f>
        <v>36000000</v>
      </c>
    </row>
    <row r="14" spans="1:5" x14ac:dyDescent="0.3">
      <c r="A14" s="4">
        <v>210201</v>
      </c>
      <c r="B14" s="5" t="s">
        <v>154</v>
      </c>
      <c r="C14" s="11">
        <f>SUM(C15:C17)</f>
        <v>126384216</v>
      </c>
      <c r="D14" s="11">
        <f>SUM(D15:D17)</f>
        <v>24000000</v>
      </c>
      <c r="E14" s="11">
        <f>SUM(E15:E17)</f>
        <v>36000000</v>
      </c>
    </row>
    <row r="15" spans="1:5" x14ac:dyDescent="0.3">
      <c r="A15" s="6">
        <v>21020104</v>
      </c>
      <c r="B15" s="7" t="s">
        <v>155</v>
      </c>
      <c r="C15" s="10">
        <f>'CHAIR PERSONNEL COST F.x'!C15+'SLT PERSONNEL COST F.x'!C15+'COUNCIL PERSONNEL COST F.x'!C15+'PMD PERSONNEL COST F.x'!C15+'AGRIC PERSONNEL COST F.x'!C15+'FINANCE PERSONNEL COST F.x'!C15+'WORKS PERSONNEL COST F.x'!C15+'ESD PERSONNEL COST F.x'!C16+'PHC PERSONNEL COST F.x'!C15+'WATSAN PERSONNEL COST F.x'!C15+'TRADITIONAL PERSONNEL COST F.x'!C15</f>
        <v>25806156</v>
      </c>
      <c r="D15" s="10">
        <f>'CHAIR PERSONNEL COST F.x'!D15+'SLT PERSONNEL COST F.x'!D15+'COUNCIL PERSONNEL COST F.x'!D15+'PMD PERSONNEL COST F.x'!D15+'AGRIC PERSONNEL COST F.x'!D15+'FINANCE PERSONNEL COST F.x'!D15+'WORKS PERSONNEL COST F.x'!D15+'ESD PERSONNEL COST F.x'!D16+'PHC PERSONNEL COST F.x'!D15+'WATSAN PERSONNEL COST F.x'!D15+'TRADITIONAL PERSONNEL COST F.x'!D15</f>
        <v>0</v>
      </c>
      <c r="E15" s="10">
        <f>'CHAIR PERSONNEL COST F.x'!E15+'SLT PERSONNEL COST F.x'!E15+'COUNCIL PERSONNEL COST F.x'!E15+'PMD PERSONNEL COST F.x'!E15+'AGRIC PERSONNEL COST F.x'!E15+'FINANCE PERSONNEL COST F.x'!E15+'WORKS PERSONNEL COST F.x'!E15+'ESD PERSONNEL COST F.x'!E16+'PHC PERSONNEL COST F.x'!E15+'WATSAN PERSONNEL COST F.x'!E15+'TRADITIONAL PERSONNEL COST F.x'!E15</f>
        <v>0</v>
      </c>
    </row>
    <row r="16" spans="1:5" x14ac:dyDescent="0.3">
      <c r="A16" s="6">
        <v>21020108</v>
      </c>
      <c r="B16" s="7" t="s">
        <v>156</v>
      </c>
      <c r="C16" s="10">
        <f>'CHAIR PERSONNEL COST F.x'!C16+'SLT PERSONNEL COST F.x'!C16+'COUNCIL PERSONNEL COST F.x'!C16+'PMD PERSONNEL COST F.x'!C16+'AGRIC PERSONNEL COST F.x'!C16+'FINANCE PERSONNEL COST F.x'!C16+'WORKS PERSONNEL COST F.x'!C16+'ESD PERSONNEL COST F.x'!C18+'PHC PERSONNEL COST F.x'!C17+'WATSAN PERSONNEL COST F.x'!C16+'TRADITIONAL PERSONNEL COST F.x'!C16</f>
        <v>63192108</v>
      </c>
      <c r="D16" s="10">
        <f>'CHAIR PERSONNEL COST F.x'!D16+'SLT PERSONNEL COST F.x'!D16+'COUNCIL PERSONNEL COST F.x'!D16+'PMD PERSONNEL COST F.x'!D16+'AGRIC PERSONNEL COST F.x'!D16+'FINANCE PERSONNEL COST F.x'!D16+'WORKS PERSONNEL COST F.x'!D16+'ESD PERSONNEL COST F.x'!D18+'PHC PERSONNEL COST F.x'!D17+'WATSAN PERSONNEL COST F.x'!D16+'TRADITIONAL PERSONNEL COST F.x'!D16</f>
        <v>12000000</v>
      </c>
      <c r="E16" s="10">
        <f>'CHAIR PERSONNEL COST F.x'!E16+'SLT PERSONNEL COST F.x'!E16+'COUNCIL PERSONNEL COST F.x'!E16+'PMD PERSONNEL COST F.x'!E16+'AGRIC PERSONNEL COST F.x'!E16+'FINANCE PERSONNEL COST F.x'!E16+'WORKS PERSONNEL COST F.x'!E16+'ESD PERSONNEL COST F.x'!E18+'PHC PERSONNEL COST F.x'!E17+'WATSAN PERSONNEL COST F.x'!E16+'TRADITIONAL PERSONNEL COST F.x'!E16</f>
        <v>12000000</v>
      </c>
    </row>
    <row r="17" spans="1:5" x14ac:dyDescent="0.3">
      <c r="A17" s="6">
        <v>21020109</v>
      </c>
      <c r="B17" s="7" t="s">
        <v>157</v>
      </c>
      <c r="C17" s="10">
        <f>'CHAIR PERSONNEL COST F.x'!C17+'SLT PERSONNEL COST F.x'!C17+'COUNCIL PERSONNEL COST F.x'!C17+'PMD PERSONNEL COST F.x'!C17+'AGRIC PERSONNEL COST F.x'!C17+'FINANCE PERSONNEL COST F.x'!C17+'WORKS PERSONNEL COST F.x'!C17+'ESD PERSONNEL COST F.x'!C19+'PHC PERSONNEL COST F.x'!C18+'WATSAN PERSONNEL COST F.x'!C17+'TRADITIONAL PERSONNEL COST F.x'!C17</f>
        <v>37385952</v>
      </c>
      <c r="D17" s="10">
        <f>'CHAIR PERSONNEL COST F.x'!D17+'SLT PERSONNEL COST F.x'!D17+'COUNCIL PERSONNEL COST F.x'!D17+'PMD PERSONNEL COST F.x'!D17+'AGRIC PERSONNEL COST F.x'!D17+'FINANCE PERSONNEL COST F.x'!D17+'WORKS PERSONNEL COST F.x'!D17+'ESD PERSONNEL COST F.x'!D19+'PHC PERSONNEL COST F.x'!D18+'WATSAN PERSONNEL COST F.x'!D17+'TRADITIONAL PERSONNEL COST F.x'!D17</f>
        <v>12000000</v>
      </c>
      <c r="E17" s="10">
        <f>'CHAIR PERSONNEL COST F.x'!E17+'SLT PERSONNEL COST F.x'!E17+'COUNCIL PERSONNEL COST F.x'!E17+'PMD PERSONNEL COST F.x'!E17+'AGRIC PERSONNEL COST F.x'!E17+'FINANCE PERSONNEL COST F.x'!E17+'WORKS PERSONNEL COST F.x'!E17+'ESD PERSONNEL COST F.x'!E19+'PHC PERSONNEL COST F.x'!E18+'WATSAN PERSONNEL COST F.x'!E17+'TRADITIONAL PERSONNEL COST F.x'!E17</f>
        <v>24000000</v>
      </c>
    </row>
    <row r="18" spans="1:5" x14ac:dyDescent="0.3">
      <c r="A18" s="4">
        <v>210202</v>
      </c>
      <c r="B18" s="5" t="s">
        <v>158</v>
      </c>
      <c r="C18" s="11">
        <f>C19</f>
        <v>0</v>
      </c>
      <c r="D18" s="11">
        <f t="shared" ref="D18:E18" si="3">D19</f>
        <v>0</v>
      </c>
      <c r="E18" s="11">
        <f t="shared" si="3"/>
        <v>0</v>
      </c>
    </row>
    <row r="19" spans="1:5" x14ac:dyDescent="0.3">
      <c r="A19" s="6">
        <v>21020207</v>
      </c>
      <c r="B19" s="7" t="s">
        <v>159</v>
      </c>
      <c r="C19" s="10">
        <f>'CHAIR PERSONNEL COST F.x'!C19+'SLT PERSONNEL COST F.x'!C19+'COUNCIL PERSONNEL COST F.x'!C19+'PMD PERSONNEL COST F.x'!C19+'AGRIC PERSONNEL COST F.x'!C19+'FINANCE PERSONNEL COST F.x'!C19+'WORKS PERSONNEL COST F.x'!C19+'ESD PERSONNEL COST F.x'!C21+'PHC PERSONNEL COST F.x'!C20+'WATSAN PERSONNEL COST F.x'!C19+'TRADITIONAL PERSONNEL COST F.x'!C19</f>
        <v>0</v>
      </c>
      <c r="D19" s="10">
        <f>'CHAIR PERSONNEL COST F.x'!D19+'SLT PERSONNEL COST F.x'!D19+'COUNCIL PERSONNEL COST F.x'!D19+'PMD PERSONNEL COST F.x'!D19+'AGRIC PERSONNEL COST F.x'!D19+'FINANCE PERSONNEL COST F.x'!D19+'WORKS PERSONNEL COST F.x'!D19+'ESD PERSONNEL COST F.x'!D21+'PHC PERSONNEL COST F.x'!D20+'WATSAN PERSONNEL COST F.x'!D19+'TRADITIONAL PERSONNEL COST F.x'!D19</f>
        <v>0</v>
      </c>
      <c r="E19" s="10">
        <f>'CHAIR PERSONNEL COST F.x'!E19+'SLT PERSONNEL COST F.x'!E19+'COUNCIL PERSONNEL COST F.x'!E19+'PMD PERSONNEL COST F.x'!E19+'AGRIC PERSONNEL COST F.x'!E19+'FINANCE PERSONNEL COST F.x'!E19+'WORKS PERSONNEL COST F.x'!E19+'ESD PERSONNEL COST F.x'!E21+'PHC PERSONNEL COST F.x'!E20+'WATSAN PERSONNEL COST F.x'!E19+'TRADITIONAL PERSONNEL COST F.x'!E19</f>
        <v>0</v>
      </c>
    </row>
    <row r="20" spans="1:5" x14ac:dyDescent="0.3">
      <c r="A20" s="4">
        <v>210301</v>
      </c>
      <c r="B20" s="5" t="s">
        <v>160</v>
      </c>
      <c r="C20" s="11">
        <f>SUM(C21:C23)</f>
        <v>533706993</v>
      </c>
      <c r="D20" s="11">
        <f>SUM(D21:D23)</f>
        <v>375123087.18000001</v>
      </c>
      <c r="E20" s="11">
        <f>SUM(E21:E23)</f>
        <v>938974566.7299999</v>
      </c>
    </row>
    <row r="21" spans="1:5" x14ac:dyDescent="0.3">
      <c r="A21" s="6">
        <v>21030101</v>
      </c>
      <c r="B21" s="7" t="s">
        <v>161</v>
      </c>
      <c r="C21" s="10">
        <f>'CHAIR PERSONNEL COST F.x'!C21+'SLT PERSONNEL COST F.x'!C21+'COUNCIL PERSONNEL COST F.x'!C21+'PMD PERSONNEL COST F.x'!C21+'AGRIC PERSONNEL COST F.x'!C21+'FINANCE PERSONNEL COST F.x'!C21+'WORKS PERSONNEL COST F.x'!C21+'ESD PERSONNEL COST F.x'!C23+'PHC PERSONNEL COST F.x'!C22+'WATSAN PERSONNEL COST F.x'!C21+'TRADITIONAL PERSONNEL COST F.x'!C21</f>
        <v>200000000</v>
      </c>
      <c r="D21" s="10">
        <f>'CHAIR PERSONNEL COST F.x'!D21+'SLT PERSONNEL COST F.x'!D21+'COUNCIL PERSONNEL COST F.x'!D21+'PMD PERSONNEL COST F.x'!D21+'AGRIC PERSONNEL COST F.x'!D21+'FINANCE PERSONNEL COST F.x'!D21+'WORKS PERSONNEL COST F.x'!D21+'ESD PERSONNEL COST F.x'!D23+'PHC PERSONNEL COST F.x'!D22+'WATSAN PERSONNEL COST F.x'!D21+'TRADITIONAL PERSONNEL COST F.x'!D21</f>
        <v>149973529.40000001</v>
      </c>
      <c r="E21" s="10">
        <f>'CHAIR PERSONNEL COST F.x'!E21+'SLT PERSONNEL COST F.x'!E21+'COUNCIL PERSONNEL COST F.x'!E21+'PMD PERSONNEL COST F.x'!E21+'AGRIC PERSONNEL COST F.x'!E21+'FINANCE PERSONNEL COST F.x'!E21+'WORKS PERSONNEL COST F.x'!E21+'ESD PERSONNEL COST F.x'!E23+'PHC PERSONNEL COST F.x'!E22+'WATSAN PERSONNEL COST F.x'!E21+'TRADITIONAL PERSONNEL COST F.x'!E21</f>
        <v>200000000</v>
      </c>
    </row>
    <row r="22" spans="1:5" x14ac:dyDescent="0.3">
      <c r="A22" s="6">
        <v>21030102</v>
      </c>
      <c r="B22" s="7" t="s">
        <v>162</v>
      </c>
      <c r="C22" s="10">
        <f>'CHAIR PERSONNEL COST F.x'!C22+'SLT PERSONNEL COST F.x'!C22+'COUNCIL PERSONNEL COST F.x'!C22+'PMD PERSONNEL COST F.x'!C22+'AGRIC PERSONNEL COST F.x'!C22+'FINANCE PERSONNEL COST F.x'!C22+'WORKS PERSONNEL COST F.x'!C22+'ESD PERSONNEL COST F.x'!C24+'PHC PERSONNEL COST F.x'!C23+'WATSAN PERSONNEL COST F.x'!C22+'TRADITIONAL PERSONNEL COST F.x'!C22</f>
        <v>333706993</v>
      </c>
      <c r="D22" s="10">
        <f>'CHAIR PERSONNEL COST F.x'!D22+'SLT PERSONNEL COST F.x'!D22+'COUNCIL PERSONNEL COST F.x'!D22+'PMD PERSONNEL COST F.x'!D22+'AGRIC PERSONNEL COST F.x'!D22+'FINANCE PERSONNEL COST F.x'!D22+'WORKS PERSONNEL COST F.x'!D22+'ESD PERSONNEL COST F.x'!D24+'PHC PERSONNEL COST F.x'!D23+'WATSAN PERSONNEL COST F.x'!D22+'TRADITIONAL PERSONNEL COST F.x'!D22</f>
        <v>225149557.78</v>
      </c>
      <c r="E22" s="10">
        <f>'CHAIR PERSONNEL COST F.x'!E22+'SLT PERSONNEL COST F.x'!E22+'COUNCIL PERSONNEL COST F.x'!E22+'PMD PERSONNEL COST F.x'!E22+'AGRIC PERSONNEL COST F.x'!E22+'FINANCE PERSONNEL COST F.x'!E22+'WORKS PERSONNEL COST F.x'!E22+'ESD PERSONNEL COST F.x'!E24+'PHC PERSONNEL COST F.x'!E23+'WATSAN PERSONNEL COST F.x'!E22+'TRADITIONAL PERSONNEL COST F.x'!E22</f>
        <v>715867912.23749995</v>
      </c>
    </row>
    <row r="23" spans="1:5" x14ac:dyDescent="0.3">
      <c r="A23" s="6">
        <v>21030104</v>
      </c>
      <c r="B23" s="7" t="s">
        <v>539</v>
      </c>
      <c r="C23" s="10">
        <f>'CHAIR PERSONNEL COST F.x'!C23+'SLT PERSONNEL COST F.x'!C23+'COUNCIL PERSONNEL COST F.x'!C23+'PMD PERSONNEL COST F.x'!C23+'AGRIC PERSONNEL COST F.x'!C23+'FINANCE PERSONNEL COST F.x'!C27+'WORKS PERSONNEL COST F.x'!C23+'ESD PERSONNEL COST F.x'!C25+'PHC PERSONNEL COST F.x'!C24+'WATSAN PERSONNEL COST F.x'!C23+'TRADITIONAL PERSONNEL COST F.x'!C23</f>
        <v>0</v>
      </c>
      <c r="D23" s="10">
        <f>'CHAIR PERSONNEL COST F.x'!D23+'SLT PERSONNEL COST F.x'!D23+'COUNCIL PERSONNEL COST F.x'!D23+'PMD PERSONNEL COST F.x'!D23+'AGRIC PERSONNEL COST F.x'!D23+'FINANCE PERSONNEL COST F.x'!D27+'WORKS PERSONNEL COST F.x'!D23+'ESD PERSONNEL COST F.x'!D25+'PHC PERSONNEL COST F.x'!D24+'WATSAN PERSONNEL COST F.x'!D23+'TRADITIONAL PERSONNEL COST F.x'!D23</f>
        <v>0</v>
      </c>
      <c r="E23" s="10">
        <f>'CHAIR PERSONNEL COST F.x'!E23+'SLT PERSONNEL COST F.x'!E23+'COUNCIL PERSONNEL COST F.x'!E23+'PMD PERSONNEL COST F.x'!E23+'AGRIC PERSONNEL COST F.x'!E23+'FINANCE PERSONNEL COST F.x'!E27+'WORKS PERSONNEL COST F.x'!E23+'ESD PERSONNEL COST F.x'!E25+'PHC PERSONNEL COST F.x'!E24+'WATSAN PERSONNEL COST F.x'!E23+'TRADITIONAL PERSONNEL COST F.x'!E23</f>
        <v>23106654.4925</v>
      </c>
    </row>
    <row r="24" spans="1:5" x14ac:dyDescent="0.3">
      <c r="A24" s="6"/>
      <c r="B24" s="7"/>
      <c r="C24" s="10"/>
      <c r="D24" s="10"/>
      <c r="E24" s="10"/>
    </row>
    <row r="25" spans="1:5" x14ac:dyDescent="0.3">
      <c r="A25" s="4">
        <v>22</v>
      </c>
      <c r="B25" s="5" t="s">
        <v>163</v>
      </c>
      <c r="C25" s="11">
        <f>C26+C103+C107+C112</f>
        <v>2154776957</v>
      </c>
      <c r="D25" s="11">
        <f t="shared" ref="D25:E25" si="4">D26+D103+D107+D112</f>
        <v>786775833.83000004</v>
      </c>
      <c r="E25" s="11">
        <f t="shared" si="4"/>
        <v>1177737828.724</v>
      </c>
    </row>
    <row r="26" spans="1:5" x14ac:dyDescent="0.3">
      <c r="A26" s="4">
        <v>2202</v>
      </c>
      <c r="B26" s="5" t="s">
        <v>164</v>
      </c>
      <c r="C26" s="11">
        <f>C27+C32+C40+C54+C63+C66+C72+C81+C85+C88</f>
        <v>978275896</v>
      </c>
      <c r="D26" s="11">
        <f t="shared" ref="D26:E26" si="5">D27+D32+D40+D54+D63+D66+D72+D81+D85+D88</f>
        <v>371464183.42000008</v>
      </c>
      <c r="E26" s="11">
        <f t="shared" si="5"/>
        <v>604512970.15999997</v>
      </c>
    </row>
    <row r="27" spans="1:5" x14ac:dyDescent="0.3">
      <c r="A27" s="4">
        <v>220201</v>
      </c>
      <c r="B27" s="5" t="s">
        <v>165</v>
      </c>
      <c r="C27" s="11">
        <f>SUM(C28:C31)</f>
        <v>91000000</v>
      </c>
      <c r="D27" s="11">
        <f t="shared" ref="D27:E27" si="6">SUM(D28:D31)</f>
        <v>43999898.400000006</v>
      </c>
      <c r="E27" s="11">
        <f t="shared" si="6"/>
        <v>48500000</v>
      </c>
    </row>
    <row r="28" spans="1:5" x14ac:dyDescent="0.3">
      <c r="A28" s="6">
        <v>22020101</v>
      </c>
      <c r="B28" s="7" t="s">
        <v>166</v>
      </c>
      <c r="C28" s="10">
        <f>'CHAIR OVERHEAD COST F.xi'!C10+'SLT OVERHEAD COST F.xi'!C10+'COUNCIL OVERHEAD COST F.xi'!C10+'PMD OVERHEAD COST F.xi'!C10+'AGRIC OVERHEAD COST F.xi'!C10+'FINANCE OVERHEAD COST F.xi'!C10+'WORKS OVERHEAD COST F.xi'!C10+'ESD OVERHEAD COST F.xi'!C10+'PHC OVERHEAD COST F.xi'!C10+'WATSAN OVERHEAD COST F.xi'!C10+'TRADITIONAL OVERHEAD COST F.xi'!C8</f>
        <v>0</v>
      </c>
      <c r="D28" s="10">
        <f>'CHAIR OVERHEAD COST F.xi'!D10+'SLT OVERHEAD COST F.xi'!D10+'COUNCIL OVERHEAD COST F.xi'!D10+'PMD OVERHEAD COST F.xi'!D10+'AGRIC OVERHEAD COST F.xi'!D10+'FINANCE OVERHEAD COST F.xi'!D10+'WORKS OVERHEAD COST F.xi'!D10+'ESD OVERHEAD COST F.xi'!D10+'PHC OVERHEAD COST F.xi'!D10+'WATSAN OVERHEAD COST F.xi'!D10+'TRADITIONAL OVERHEAD COST F.xi'!D8</f>
        <v>0</v>
      </c>
      <c r="E28" s="10">
        <f>'CHAIR OVERHEAD COST F.xi'!E10+'SLT OVERHEAD COST F.xi'!E10+'COUNCIL OVERHEAD COST F.xi'!E10+'PMD OVERHEAD COST F.xi'!E10+'AGRIC OVERHEAD COST F.xi'!E10+'FINANCE OVERHEAD COST F.xi'!E10+'WORKS OVERHEAD COST F.xi'!E10+'ESD OVERHEAD COST F.xi'!E10+'PHC OVERHEAD COST F.xi'!E10+'WATSAN OVERHEAD COST F.xi'!E10+'TRADITIONAL OVERHEAD COST F.xi'!E8</f>
        <v>0</v>
      </c>
    </row>
    <row r="29" spans="1:5" x14ac:dyDescent="0.3">
      <c r="A29" s="6">
        <v>22020102</v>
      </c>
      <c r="B29" s="7" t="s">
        <v>167</v>
      </c>
      <c r="C29" s="10">
        <f>'CHAIR OVERHEAD COST F.xi'!C11+'SLT OVERHEAD COST F.xi'!C11+'COUNCIL OVERHEAD COST F.xi'!C11+'PMD OVERHEAD COST F.xi'!C11+'AGRIC OVERHEAD COST F.xi'!C11+'FINANCE OVERHEAD COST F.xi'!C11+'WORKS OVERHEAD COST F.xi'!C11+'ESD OVERHEAD COST F.xi'!C11+'PHC OVERHEAD COST F.xi'!C11+'WATSAN OVERHEAD COST F.xi'!C11+'TRADITIONAL OVERHEAD COST F.xi'!C9</f>
        <v>69000000</v>
      </c>
      <c r="D29" s="10">
        <f>'CHAIR OVERHEAD COST F.xi'!D11+'SLT OVERHEAD COST F.xi'!D11+'COUNCIL OVERHEAD COST F.xi'!D11+'PMD OVERHEAD COST F.xi'!D11+'AGRIC OVERHEAD COST F.xi'!D11+'FINANCE OVERHEAD COST F.xi'!D11+'WORKS OVERHEAD COST F.xi'!D11+'ESD OVERHEAD COST F.xi'!D11+'PHC OVERHEAD COST F.xi'!D11+'WATSAN OVERHEAD COST F.xi'!D11+'TRADITIONAL OVERHEAD COST F.xi'!D9</f>
        <v>29586000</v>
      </c>
      <c r="E29" s="10">
        <f>'CHAIR OVERHEAD COST F.xi'!E11+'SLT OVERHEAD COST F.xi'!E11+'COUNCIL OVERHEAD COST F.xi'!E11+'PMD OVERHEAD COST F.xi'!E11+'AGRIC OVERHEAD COST F.xi'!E11+'FINANCE OVERHEAD COST F.xi'!E11+'WORKS OVERHEAD COST F.xi'!E11+'ESD OVERHEAD COST F.xi'!E11+'PHC OVERHEAD COST F.xi'!E11+'WATSAN OVERHEAD COST F.xi'!E11+'TRADITIONAL OVERHEAD COST F.xi'!E9</f>
        <v>35000000</v>
      </c>
    </row>
    <row r="30" spans="1:5" x14ac:dyDescent="0.3">
      <c r="A30" s="6">
        <v>22020103</v>
      </c>
      <c r="B30" s="7" t="s">
        <v>168</v>
      </c>
      <c r="C30" s="10">
        <f>'CHAIR OVERHEAD COST F.xi'!C12+'SLT OVERHEAD COST F.xi'!C12+'COUNCIL OVERHEAD COST F.xi'!C12+'PMD OVERHEAD COST F.xi'!C12+'AGRIC OVERHEAD COST F.xi'!C12+'FINANCE OVERHEAD COST F.xi'!C12+'WORKS OVERHEAD COST F.xi'!C12+'ESD OVERHEAD COST F.xi'!C12+'PHC OVERHEAD COST F.xi'!C12+'WATSAN OVERHEAD COST F.xi'!C12+'TRADITIONAL OVERHEAD COST F.xi'!C10</f>
        <v>8000000</v>
      </c>
      <c r="D30" s="10">
        <f>'CHAIR OVERHEAD COST F.xi'!D12+'SLT OVERHEAD COST F.xi'!D12+'COUNCIL OVERHEAD COST F.xi'!D12+'PMD OVERHEAD COST F.xi'!D12+'AGRIC OVERHEAD COST F.xi'!D12+'FINANCE OVERHEAD COST F.xi'!D12+'WORKS OVERHEAD COST F.xi'!D12+'ESD OVERHEAD COST F.xi'!D12+'PHC OVERHEAD COST F.xi'!D12+'WATSAN OVERHEAD COST F.xi'!D12+'TRADITIONAL OVERHEAD COST F.xi'!D10</f>
        <v>3562566.6</v>
      </c>
      <c r="E30" s="10">
        <f>'CHAIR OVERHEAD COST F.xi'!E12+'SLT OVERHEAD COST F.xi'!E12+'COUNCIL OVERHEAD COST F.xi'!E12+'PMD OVERHEAD COST F.xi'!E12+'AGRIC OVERHEAD COST F.xi'!E12+'FINANCE OVERHEAD COST F.xi'!E12+'WORKS OVERHEAD COST F.xi'!E12+'ESD OVERHEAD COST F.xi'!E12+'PHC OVERHEAD COST F.xi'!E12+'WATSAN OVERHEAD COST F.xi'!E12+'TRADITIONAL OVERHEAD COST F.xi'!E10</f>
        <v>5000000</v>
      </c>
    </row>
    <row r="31" spans="1:5" x14ac:dyDescent="0.3">
      <c r="A31" s="6">
        <v>22020104</v>
      </c>
      <c r="B31" s="7" t="s">
        <v>169</v>
      </c>
      <c r="C31" s="10">
        <f>'CHAIR OVERHEAD COST F.xi'!C13+'SLT OVERHEAD COST F.xi'!C13+'COUNCIL OVERHEAD COST F.xi'!C13+'PMD OVERHEAD COST F.xi'!C13+'AGRIC OVERHEAD COST F.xi'!C13+'FINANCE OVERHEAD COST F.xi'!C13+'WORKS OVERHEAD COST F.xi'!C13+'ESD OVERHEAD COST F.xi'!C13+'PHC OVERHEAD COST F.xi'!C13+'WATSAN OVERHEAD COST F.xi'!C13+'TRADITIONAL OVERHEAD COST F.xi'!C11</f>
        <v>14000000</v>
      </c>
      <c r="D31" s="10">
        <f>'CHAIR OVERHEAD COST F.xi'!D13+'SLT OVERHEAD COST F.xi'!D13+'COUNCIL OVERHEAD COST F.xi'!D13+'PMD OVERHEAD COST F.xi'!D13+'AGRIC OVERHEAD COST F.xi'!D13+'FINANCE OVERHEAD COST F.xi'!D13+'WORKS OVERHEAD COST F.xi'!D13+'ESD OVERHEAD COST F.xi'!D13+'PHC OVERHEAD COST F.xi'!D13+'WATSAN OVERHEAD COST F.xi'!D13+'TRADITIONAL OVERHEAD COST F.xi'!D11</f>
        <v>10851331.800000001</v>
      </c>
      <c r="E31" s="10">
        <f>'CHAIR OVERHEAD COST F.xi'!E13+'SLT OVERHEAD COST F.xi'!E13+'COUNCIL OVERHEAD COST F.xi'!E13+'PMD OVERHEAD COST F.xi'!E13+'AGRIC OVERHEAD COST F.xi'!E13+'FINANCE OVERHEAD COST F.xi'!E13+'WORKS OVERHEAD COST F.xi'!E13+'ESD OVERHEAD COST F.xi'!E13+'PHC OVERHEAD COST F.xi'!E13+'WATSAN OVERHEAD COST F.xi'!E13+'TRADITIONAL OVERHEAD COST F.xi'!E11</f>
        <v>8500000</v>
      </c>
    </row>
    <row r="32" spans="1:5" x14ac:dyDescent="0.3">
      <c r="A32" s="4">
        <v>220202</v>
      </c>
      <c r="B32" s="5" t="s">
        <v>170</v>
      </c>
      <c r="C32" s="11">
        <f>SUM(C33:C39)</f>
        <v>3300000</v>
      </c>
      <c r="D32" s="11">
        <f t="shared" ref="D32:E32" si="7">SUM(D33:D39)</f>
        <v>1329000</v>
      </c>
      <c r="E32" s="11">
        <f t="shared" si="7"/>
        <v>3000000</v>
      </c>
    </row>
    <row r="33" spans="1:5" x14ac:dyDescent="0.3">
      <c r="A33" s="6">
        <v>22020201</v>
      </c>
      <c r="B33" s="7" t="s">
        <v>171</v>
      </c>
      <c r="C33" s="10">
        <f>'CHAIR OVERHEAD COST F.xi'!C15+'SLT OVERHEAD COST F.xi'!C15+'COUNCIL OVERHEAD COST F.xi'!C15+'PMD OVERHEAD COST F.xi'!C15+'AGRIC OVERHEAD COST F.xi'!C15+'FINANCE OVERHEAD COST F.xi'!C15+'WORKS OVERHEAD COST F.xi'!C15+'ESD OVERHEAD COST F.xi'!C15+'PHC OVERHEAD COST F.xi'!C15+'WATSAN OVERHEAD COST F.xi'!C15+'TRADITIONAL OVERHEAD COST F.xi'!C13</f>
        <v>2800000</v>
      </c>
      <c r="D33" s="10">
        <f>'CHAIR OVERHEAD COST F.xi'!D15+'SLT OVERHEAD COST F.xi'!D15+'COUNCIL OVERHEAD COST F.xi'!D15+'PMD OVERHEAD COST F.xi'!D15+'AGRIC OVERHEAD COST F.xi'!D15+'FINANCE OVERHEAD COST F.xi'!D15+'WORKS OVERHEAD COST F.xi'!D15+'ESD OVERHEAD COST F.xi'!D15+'PHC OVERHEAD COST F.xi'!D15+'WATSAN OVERHEAD COST F.xi'!D15+'TRADITIONAL OVERHEAD COST F.xi'!D13</f>
        <v>1095000</v>
      </c>
      <c r="E33" s="10">
        <f>'CHAIR OVERHEAD COST F.xi'!E15+'SLT OVERHEAD COST F.xi'!E15+'COUNCIL OVERHEAD COST F.xi'!E15+'PMD OVERHEAD COST F.xi'!E15+'AGRIC OVERHEAD COST F.xi'!E15+'FINANCE OVERHEAD COST F.xi'!E15+'WORKS OVERHEAD COST F.xi'!E15+'ESD OVERHEAD COST F.xi'!E15+'PHC OVERHEAD COST F.xi'!E15+'WATSAN OVERHEAD COST F.xi'!E15+'TRADITIONAL OVERHEAD COST F.xi'!E13</f>
        <v>2000000</v>
      </c>
    </row>
    <row r="34" spans="1:5" x14ac:dyDescent="0.3">
      <c r="A34" s="6">
        <v>22020202</v>
      </c>
      <c r="B34" s="7" t="s">
        <v>172</v>
      </c>
      <c r="C34" s="10">
        <f>'CHAIR OVERHEAD COST F.xi'!C16+'SLT OVERHEAD COST F.xi'!C16+'COUNCIL OVERHEAD COST F.xi'!C16+'PMD OVERHEAD COST F.xi'!C16+'AGRIC OVERHEAD COST F.xi'!C16+'FINANCE OVERHEAD COST F.xi'!C16+'WORKS OVERHEAD COST F.xi'!C16+'ESD OVERHEAD COST F.xi'!C16+'PHC OVERHEAD COST F.xi'!C16+'WATSAN OVERHEAD COST F.xi'!C16+'TRADITIONAL OVERHEAD COST F.xi'!C14</f>
        <v>0</v>
      </c>
      <c r="D34" s="10">
        <f>'CHAIR OVERHEAD COST F.xi'!D16+'SLT OVERHEAD COST F.xi'!D16+'COUNCIL OVERHEAD COST F.xi'!D16+'PMD OVERHEAD COST F.xi'!D16+'AGRIC OVERHEAD COST F.xi'!D16+'FINANCE OVERHEAD COST F.xi'!D16+'WORKS OVERHEAD COST F.xi'!D16+'ESD OVERHEAD COST F.xi'!D16+'PHC OVERHEAD COST F.xi'!D16+'WATSAN OVERHEAD COST F.xi'!D16+'TRADITIONAL OVERHEAD COST F.xi'!D14</f>
        <v>0</v>
      </c>
      <c r="E34" s="10">
        <f>'CHAIR OVERHEAD COST F.xi'!E16+'SLT OVERHEAD COST F.xi'!E16+'COUNCIL OVERHEAD COST F.xi'!E16+'PMD OVERHEAD COST F.xi'!E16+'AGRIC OVERHEAD COST F.xi'!E16+'FINANCE OVERHEAD COST F.xi'!E16+'WORKS OVERHEAD COST F.xi'!E16+'ESD OVERHEAD COST F.xi'!E16+'PHC OVERHEAD COST F.xi'!E16+'WATSAN OVERHEAD COST F.xi'!E16+'TRADITIONAL OVERHEAD COST F.xi'!E14</f>
        <v>0</v>
      </c>
    </row>
    <row r="35" spans="1:5" x14ac:dyDescent="0.3">
      <c r="A35" s="6">
        <v>22020203</v>
      </c>
      <c r="B35" s="7" t="s">
        <v>173</v>
      </c>
      <c r="C35" s="10">
        <f>'CHAIR OVERHEAD COST F.xi'!C17+'SLT OVERHEAD COST F.xi'!C17+'COUNCIL OVERHEAD COST F.xi'!C17+'PMD OVERHEAD COST F.xi'!C17+'AGRIC OVERHEAD COST F.xi'!C17+'FINANCE OVERHEAD COST F.xi'!C17+'WORKS OVERHEAD COST F.xi'!C17+'ESD OVERHEAD COST F.xi'!C17+'PHC OVERHEAD COST F.xi'!C17+'WATSAN OVERHEAD COST F.xi'!C17+'TRADITIONAL OVERHEAD COST F.xi'!C15</f>
        <v>0</v>
      </c>
      <c r="D35" s="10">
        <f>'CHAIR OVERHEAD COST F.xi'!D17+'SLT OVERHEAD COST F.xi'!D17+'COUNCIL OVERHEAD COST F.xi'!D17+'PMD OVERHEAD COST F.xi'!D17+'AGRIC OVERHEAD COST F.xi'!D17+'FINANCE OVERHEAD COST F.xi'!D17+'WORKS OVERHEAD COST F.xi'!D17+'ESD OVERHEAD COST F.xi'!D17+'PHC OVERHEAD COST F.xi'!D17+'WATSAN OVERHEAD COST F.xi'!D17+'TRADITIONAL OVERHEAD COST F.xi'!D15</f>
        <v>0</v>
      </c>
      <c r="E35" s="10">
        <f>'CHAIR OVERHEAD COST F.xi'!E17+'SLT OVERHEAD COST F.xi'!E17+'COUNCIL OVERHEAD COST F.xi'!E17+'PMD OVERHEAD COST F.xi'!E17+'AGRIC OVERHEAD COST F.xi'!E17+'FINANCE OVERHEAD COST F.xi'!E17+'WORKS OVERHEAD COST F.xi'!E17+'ESD OVERHEAD COST F.xi'!E17+'PHC OVERHEAD COST F.xi'!E17+'WATSAN OVERHEAD COST F.xi'!E17+'TRADITIONAL OVERHEAD COST F.xi'!E15</f>
        <v>0</v>
      </c>
    </row>
    <row r="36" spans="1:5" x14ac:dyDescent="0.3">
      <c r="A36" s="6">
        <v>22020204</v>
      </c>
      <c r="B36" s="7" t="s">
        <v>174</v>
      </c>
      <c r="C36" s="10">
        <f>'CHAIR OVERHEAD COST F.xi'!C18+'SLT OVERHEAD COST F.xi'!C18+'COUNCIL OVERHEAD COST F.xi'!C18+'PMD OVERHEAD COST F.xi'!C18+'AGRIC OVERHEAD COST F.xi'!C18+'FINANCE OVERHEAD COST F.xi'!C18+'WORKS OVERHEAD COST F.xi'!C18+'ESD OVERHEAD COST F.xi'!C18+'PHC OVERHEAD COST F.xi'!C18+'WATSAN OVERHEAD COST F.xi'!C18+'TRADITIONAL OVERHEAD COST F.xi'!C16</f>
        <v>0</v>
      </c>
      <c r="D36" s="10">
        <f>'CHAIR OVERHEAD COST F.xi'!D18+'SLT OVERHEAD COST F.xi'!D18+'COUNCIL OVERHEAD COST F.xi'!D18+'PMD OVERHEAD COST F.xi'!D18+'AGRIC OVERHEAD COST F.xi'!D18+'FINANCE OVERHEAD COST F.xi'!D18+'WORKS OVERHEAD COST F.xi'!D18+'ESD OVERHEAD COST F.xi'!D18+'PHC OVERHEAD COST F.xi'!D18+'WATSAN OVERHEAD COST F.xi'!D18+'TRADITIONAL OVERHEAD COST F.xi'!D16</f>
        <v>0</v>
      </c>
      <c r="E36" s="10">
        <f>'CHAIR OVERHEAD COST F.xi'!E18+'SLT OVERHEAD COST F.xi'!E18+'COUNCIL OVERHEAD COST F.xi'!E18+'PMD OVERHEAD COST F.xi'!E18+'AGRIC OVERHEAD COST F.xi'!E18+'FINANCE OVERHEAD COST F.xi'!E18+'WORKS OVERHEAD COST F.xi'!E18+'ESD OVERHEAD COST F.xi'!E18+'PHC OVERHEAD COST F.xi'!E18+'WATSAN OVERHEAD COST F.xi'!E18+'TRADITIONAL OVERHEAD COST F.xi'!E16</f>
        <v>0</v>
      </c>
    </row>
    <row r="37" spans="1:5" x14ac:dyDescent="0.3">
      <c r="A37" s="6">
        <v>22020205</v>
      </c>
      <c r="B37" s="7" t="s">
        <v>175</v>
      </c>
      <c r="C37" s="10">
        <f>'CHAIR OVERHEAD COST F.xi'!C19+'SLT OVERHEAD COST F.xi'!C19+'COUNCIL OVERHEAD COST F.xi'!C19+'PMD OVERHEAD COST F.xi'!C19+'AGRIC OVERHEAD COST F.xi'!C19+'FINANCE OVERHEAD COST F.xi'!C19+'WORKS OVERHEAD COST F.xi'!C19+'ESD OVERHEAD COST F.xi'!C19+'PHC OVERHEAD COST F.xi'!C19+'WATSAN OVERHEAD COST F.xi'!C19+'TRADITIONAL OVERHEAD COST F.xi'!C17</f>
        <v>500000</v>
      </c>
      <c r="D37" s="10">
        <f>'CHAIR OVERHEAD COST F.xi'!D19+'SLT OVERHEAD COST F.xi'!D19+'COUNCIL OVERHEAD COST F.xi'!D19+'PMD OVERHEAD COST F.xi'!D19+'AGRIC OVERHEAD COST F.xi'!D19+'FINANCE OVERHEAD COST F.xi'!D19+'WORKS OVERHEAD COST F.xi'!D19+'ESD OVERHEAD COST F.xi'!D19+'PHC OVERHEAD COST F.xi'!D19+'WATSAN OVERHEAD COST F.xi'!D19+'TRADITIONAL OVERHEAD COST F.xi'!D17</f>
        <v>234000</v>
      </c>
      <c r="E37" s="10">
        <f>'CHAIR OVERHEAD COST F.xi'!E19+'SLT OVERHEAD COST F.xi'!E19+'COUNCIL OVERHEAD COST F.xi'!E19+'PMD OVERHEAD COST F.xi'!E19+'AGRIC OVERHEAD COST F.xi'!E19+'FINANCE OVERHEAD COST F.xi'!E19+'WORKS OVERHEAD COST F.xi'!E19+'ESD OVERHEAD COST F.xi'!E19+'PHC OVERHEAD COST F.xi'!E19+'WATSAN OVERHEAD COST F.xi'!E19+'TRADITIONAL OVERHEAD COST F.xi'!E17</f>
        <v>500000</v>
      </c>
    </row>
    <row r="38" spans="1:5" x14ac:dyDescent="0.3">
      <c r="A38" s="6">
        <v>22020206</v>
      </c>
      <c r="B38" s="7" t="s">
        <v>176</v>
      </c>
      <c r="C38" s="10">
        <f>'CHAIR OVERHEAD COST F.xi'!C20+'SLT OVERHEAD COST F.xi'!C20+'COUNCIL OVERHEAD COST F.xi'!C20+'PMD OVERHEAD COST F.xi'!C20+'AGRIC OVERHEAD COST F.xi'!C20+'FINANCE OVERHEAD COST F.xi'!C20+'WORKS OVERHEAD COST F.xi'!C20+'ESD OVERHEAD COST F.xi'!C20+'PHC OVERHEAD COST F.xi'!C20+'WATSAN OVERHEAD COST F.xi'!C20+'TRADITIONAL OVERHEAD COST F.xi'!C18</f>
        <v>0</v>
      </c>
      <c r="D38" s="10">
        <f>'CHAIR OVERHEAD COST F.xi'!D20+'SLT OVERHEAD COST F.xi'!D20+'COUNCIL OVERHEAD COST F.xi'!D20+'PMD OVERHEAD COST F.xi'!D20+'AGRIC OVERHEAD COST F.xi'!D20+'FINANCE OVERHEAD COST F.xi'!D20+'WORKS OVERHEAD COST F.xi'!D20+'ESD OVERHEAD COST F.xi'!D20+'PHC OVERHEAD COST F.xi'!D20+'WATSAN OVERHEAD COST F.xi'!D20+'TRADITIONAL OVERHEAD COST F.xi'!D18</f>
        <v>0</v>
      </c>
      <c r="E38" s="10">
        <f>'CHAIR OVERHEAD COST F.xi'!E20+'SLT OVERHEAD COST F.xi'!E20+'COUNCIL OVERHEAD COST F.xi'!E20+'PMD OVERHEAD COST F.xi'!E20+'AGRIC OVERHEAD COST F.xi'!E20+'FINANCE OVERHEAD COST F.xi'!E20+'WORKS OVERHEAD COST F.xi'!E20+'ESD OVERHEAD COST F.xi'!E20+'PHC OVERHEAD COST F.xi'!E20+'WATSAN OVERHEAD COST F.xi'!E20+'TRADITIONAL OVERHEAD COST F.xi'!E18</f>
        <v>500000</v>
      </c>
    </row>
    <row r="39" spans="1:5" x14ac:dyDescent="0.3">
      <c r="A39" s="6">
        <v>22020210</v>
      </c>
      <c r="B39" s="7" t="s">
        <v>177</v>
      </c>
      <c r="C39" s="10">
        <f>'CHAIR OVERHEAD COST F.xi'!C21+'SLT OVERHEAD COST F.xi'!C21+'COUNCIL OVERHEAD COST F.xi'!C21+'PMD OVERHEAD COST F.xi'!C21+'AGRIC OVERHEAD COST F.xi'!C21+'FINANCE OVERHEAD COST F.xi'!C21+'WORKS OVERHEAD COST F.xi'!C21+'ESD OVERHEAD COST F.xi'!C21+'PHC OVERHEAD COST F.xi'!C21+'WATSAN OVERHEAD COST F.xi'!C21+'TRADITIONAL OVERHEAD COST F.xi'!C19</f>
        <v>0</v>
      </c>
      <c r="D39" s="10">
        <f>'CHAIR OVERHEAD COST F.xi'!D21+'SLT OVERHEAD COST F.xi'!D21+'COUNCIL OVERHEAD COST F.xi'!D21+'PMD OVERHEAD COST F.xi'!D21+'AGRIC OVERHEAD COST F.xi'!D21+'FINANCE OVERHEAD COST F.xi'!D21+'WORKS OVERHEAD COST F.xi'!D21+'ESD OVERHEAD COST F.xi'!D21+'PHC OVERHEAD COST F.xi'!D21+'WATSAN OVERHEAD COST F.xi'!D21+'TRADITIONAL OVERHEAD COST F.xi'!D19</f>
        <v>0</v>
      </c>
      <c r="E39" s="10">
        <f>'CHAIR OVERHEAD COST F.xi'!E21+'SLT OVERHEAD COST F.xi'!E21+'COUNCIL OVERHEAD COST F.xi'!E21+'PMD OVERHEAD COST F.xi'!E21+'AGRIC OVERHEAD COST F.xi'!E21+'FINANCE OVERHEAD COST F.xi'!E21+'WORKS OVERHEAD COST F.xi'!E21+'ESD OVERHEAD COST F.xi'!E21+'PHC OVERHEAD COST F.xi'!E21+'WATSAN OVERHEAD COST F.xi'!E21+'TRADITIONAL OVERHEAD COST F.xi'!E19</f>
        <v>0</v>
      </c>
    </row>
    <row r="40" spans="1:5" x14ac:dyDescent="0.3">
      <c r="A40" s="4">
        <v>220203</v>
      </c>
      <c r="B40" s="5" t="s">
        <v>178</v>
      </c>
      <c r="C40" s="11">
        <f>SUM(C41:C53)</f>
        <v>65000000</v>
      </c>
      <c r="D40" s="11">
        <f t="shared" ref="D40:E40" si="8">SUM(D41:D53)</f>
        <v>30515005.969999999</v>
      </c>
      <c r="E40" s="11">
        <f t="shared" si="8"/>
        <v>103800000</v>
      </c>
    </row>
    <row r="41" spans="1:5" x14ac:dyDescent="0.3">
      <c r="A41" s="6">
        <v>22020301</v>
      </c>
      <c r="B41" s="7" t="s">
        <v>179</v>
      </c>
      <c r="C41" s="10">
        <f>'CHAIR OVERHEAD COST F.xi'!C23+'SLT OVERHEAD COST F.xi'!C23+'COUNCIL OVERHEAD COST F.xi'!C23+'PMD OVERHEAD COST F.xi'!C23+'AGRIC OVERHEAD COST F.xi'!C23+'FINANCE OVERHEAD COST F.xi'!C23+'WORKS OVERHEAD COST F.xi'!C23+'ESD OVERHEAD COST F.xi'!C23+'PHC OVERHEAD COST F.xi'!C23+'WATSAN OVERHEAD COST F.xi'!C23+'TRADITIONAL OVERHEAD COST F.xi'!C21</f>
        <v>26500000</v>
      </c>
      <c r="D41" s="10">
        <f>'CHAIR OVERHEAD COST F.xi'!D23+'SLT OVERHEAD COST F.xi'!D23+'COUNCIL OVERHEAD COST F.xi'!D23+'PMD OVERHEAD COST F.xi'!D23+'AGRIC OVERHEAD COST F.xi'!D23+'FINANCE OVERHEAD COST F.xi'!D23+'WORKS OVERHEAD COST F.xi'!D23+'ESD OVERHEAD COST F.xi'!D23+'PHC OVERHEAD COST F.xi'!D23+'WATSAN OVERHEAD COST F.xi'!D23+'TRADITIONAL OVERHEAD COST F.xi'!D21</f>
        <v>10918789.970000001</v>
      </c>
      <c r="E41" s="10">
        <f>'CHAIR OVERHEAD COST F.xi'!E23+'SLT OVERHEAD COST F.xi'!E23+'COUNCIL OVERHEAD COST F.xi'!E23+'PMD OVERHEAD COST F.xi'!E23+'AGRIC OVERHEAD COST F.xi'!E23+'FINANCE OVERHEAD COST F.xi'!E23+'WORKS OVERHEAD COST F.xi'!E23+'ESD OVERHEAD COST F.xi'!E23+'PHC OVERHEAD COST F.xi'!E23+'WATSAN OVERHEAD COST F.xi'!E23+'TRADITIONAL OVERHEAD COST F.xi'!E21</f>
        <v>7000000</v>
      </c>
    </row>
    <row r="42" spans="1:5" x14ac:dyDescent="0.3">
      <c r="A42" s="6">
        <v>22020302</v>
      </c>
      <c r="B42" s="7" t="s">
        <v>180</v>
      </c>
      <c r="C42" s="10">
        <f>'CHAIR OVERHEAD COST F.xi'!C24+'SLT OVERHEAD COST F.xi'!C24+'COUNCIL OVERHEAD COST F.xi'!C24+'PMD OVERHEAD COST F.xi'!C24+'AGRIC OVERHEAD COST F.xi'!C24+'FINANCE OVERHEAD COST F.xi'!C24+'WORKS OVERHEAD COST F.xi'!C24+'ESD OVERHEAD COST F.xi'!C24+'PHC OVERHEAD COST F.xi'!C24+'WATSAN OVERHEAD COST F.xi'!C24+'TRADITIONAL OVERHEAD COST F.xi'!C22</f>
        <v>0</v>
      </c>
      <c r="D42" s="10">
        <f>'CHAIR OVERHEAD COST F.xi'!D24+'SLT OVERHEAD COST F.xi'!D24+'COUNCIL OVERHEAD COST F.xi'!D24+'PMD OVERHEAD COST F.xi'!D24+'AGRIC OVERHEAD COST F.xi'!D24+'FINANCE OVERHEAD COST F.xi'!D24+'WORKS OVERHEAD COST F.xi'!D24+'ESD OVERHEAD COST F.xi'!D24+'PHC OVERHEAD COST F.xi'!D24+'WATSAN OVERHEAD COST F.xi'!D24+'TRADITIONAL OVERHEAD COST F.xi'!D22</f>
        <v>0</v>
      </c>
      <c r="E42" s="10">
        <f>'CHAIR OVERHEAD COST F.xi'!E24+'SLT OVERHEAD COST F.xi'!E24+'COUNCIL OVERHEAD COST F.xi'!E24+'PMD OVERHEAD COST F.xi'!E24+'AGRIC OVERHEAD COST F.xi'!E24+'FINANCE OVERHEAD COST F.xi'!E24+'WORKS OVERHEAD COST F.xi'!E24+'ESD OVERHEAD COST F.xi'!E24+'PHC OVERHEAD COST F.xi'!E24+'WATSAN OVERHEAD COST F.xi'!E24+'TRADITIONAL OVERHEAD COST F.xi'!E22</f>
        <v>4500000</v>
      </c>
    </row>
    <row r="43" spans="1:5" x14ac:dyDescent="0.3">
      <c r="A43" s="6">
        <v>22020303</v>
      </c>
      <c r="B43" s="7" t="s">
        <v>181</v>
      </c>
      <c r="C43" s="10">
        <f>'CHAIR OVERHEAD COST F.xi'!C25+'SLT OVERHEAD COST F.xi'!C25+'COUNCIL OVERHEAD COST F.xi'!C25+'PMD OVERHEAD COST F.xi'!C25+'AGRIC OVERHEAD COST F.xi'!C25+'FINANCE OVERHEAD COST F.xi'!C25+'WORKS OVERHEAD COST F.xi'!C25+'ESD OVERHEAD COST F.xi'!C25+'PHC OVERHEAD COST F.xi'!C25+'WATSAN OVERHEAD COST F.xi'!C25+'TRADITIONAL OVERHEAD COST F.xi'!C23</f>
        <v>0</v>
      </c>
      <c r="D43" s="10">
        <f>'CHAIR OVERHEAD COST F.xi'!D25+'SLT OVERHEAD COST F.xi'!D25+'COUNCIL OVERHEAD COST F.xi'!D25+'PMD OVERHEAD COST F.xi'!D25+'AGRIC OVERHEAD COST F.xi'!D25+'FINANCE OVERHEAD COST F.xi'!D25+'WORKS OVERHEAD COST F.xi'!D25+'ESD OVERHEAD COST F.xi'!D25+'PHC OVERHEAD COST F.xi'!D25+'WATSAN OVERHEAD COST F.xi'!D25+'TRADITIONAL OVERHEAD COST F.xi'!D23</f>
        <v>0</v>
      </c>
      <c r="E43" s="10">
        <f>'CHAIR OVERHEAD COST F.xi'!E25+'SLT OVERHEAD COST F.xi'!E25+'COUNCIL OVERHEAD COST F.xi'!E25+'PMD OVERHEAD COST F.xi'!E25+'AGRIC OVERHEAD COST F.xi'!E25+'FINANCE OVERHEAD COST F.xi'!E25+'WORKS OVERHEAD COST F.xi'!E25+'ESD OVERHEAD COST F.xi'!E25+'PHC OVERHEAD COST F.xi'!E25+'WATSAN OVERHEAD COST F.xi'!E25+'TRADITIONAL OVERHEAD COST F.xi'!E23</f>
        <v>500000</v>
      </c>
    </row>
    <row r="44" spans="1:5" x14ac:dyDescent="0.3">
      <c r="A44" s="6">
        <v>22020304</v>
      </c>
      <c r="B44" s="7" t="s">
        <v>182</v>
      </c>
      <c r="C44" s="10">
        <f>'CHAIR OVERHEAD COST F.xi'!C26+'SLT OVERHEAD COST F.xi'!C26+'COUNCIL OVERHEAD COST F.xi'!C26+'PMD OVERHEAD COST F.xi'!C26+'AGRIC OVERHEAD COST F.xi'!C26+'FINANCE OVERHEAD COST F.xi'!C26+'WORKS OVERHEAD COST F.xi'!C26+'ESD OVERHEAD COST F.xi'!C26+'PHC OVERHEAD COST F.xi'!C26+'WATSAN OVERHEAD COST F.xi'!C26+'TRADITIONAL OVERHEAD COST F.xi'!C24</f>
        <v>0</v>
      </c>
      <c r="D44" s="10">
        <f>'CHAIR OVERHEAD COST F.xi'!D26+'SLT OVERHEAD COST F.xi'!D26+'COUNCIL OVERHEAD COST F.xi'!D26+'PMD OVERHEAD COST F.xi'!D26+'AGRIC OVERHEAD COST F.xi'!D26+'FINANCE OVERHEAD COST F.xi'!D26+'WORKS OVERHEAD COST F.xi'!D26+'ESD OVERHEAD COST F.xi'!D26+'PHC OVERHEAD COST F.xi'!D26+'WATSAN OVERHEAD COST F.xi'!D26+'TRADITIONAL OVERHEAD COST F.xi'!D24</f>
        <v>0</v>
      </c>
      <c r="E44" s="10">
        <f>'CHAIR OVERHEAD COST F.xi'!E26+'SLT OVERHEAD COST F.xi'!E26+'COUNCIL OVERHEAD COST F.xi'!E26+'PMD OVERHEAD COST F.xi'!E26+'AGRIC OVERHEAD COST F.xi'!E26+'FINANCE OVERHEAD COST F.xi'!E26+'WORKS OVERHEAD COST F.xi'!E26+'ESD OVERHEAD COST F.xi'!E26+'PHC OVERHEAD COST F.xi'!E26+'WATSAN OVERHEAD COST F.xi'!E26+'TRADITIONAL OVERHEAD COST F.xi'!E24</f>
        <v>500000</v>
      </c>
    </row>
    <row r="45" spans="1:5" x14ac:dyDescent="0.3">
      <c r="A45" s="6">
        <v>22020305</v>
      </c>
      <c r="B45" s="7" t="s">
        <v>183</v>
      </c>
      <c r="C45" s="10">
        <f>'CHAIR OVERHEAD COST F.xi'!C27+'SLT OVERHEAD COST F.xi'!C27+'COUNCIL OVERHEAD COST F.xi'!C27+'PMD OVERHEAD COST F.xi'!C27+'AGRIC OVERHEAD COST F.xi'!C27+'FINANCE OVERHEAD COST F.xi'!C27+'WORKS OVERHEAD COST F.xi'!C27+'ESD OVERHEAD COST F.xi'!C27+'PHC OVERHEAD COST F.xi'!C27+'WATSAN OVERHEAD COST F.xi'!C27+'TRADITIONAL OVERHEAD COST F.xi'!C25</f>
        <v>500000</v>
      </c>
      <c r="D45" s="10">
        <f>'CHAIR OVERHEAD COST F.xi'!D27+'SLT OVERHEAD COST F.xi'!D27+'COUNCIL OVERHEAD COST F.xi'!D27+'PMD OVERHEAD COST F.xi'!D27+'AGRIC OVERHEAD COST F.xi'!D27+'FINANCE OVERHEAD COST F.xi'!D27+'WORKS OVERHEAD COST F.xi'!D27+'ESD OVERHEAD COST F.xi'!D27+'PHC OVERHEAD COST F.xi'!D27+'WATSAN OVERHEAD COST F.xi'!D27+'TRADITIONAL OVERHEAD COST F.xi'!D25</f>
        <v>0</v>
      </c>
      <c r="E45" s="10">
        <f>'CHAIR OVERHEAD COST F.xi'!E27+'SLT OVERHEAD COST F.xi'!E27+'COUNCIL OVERHEAD COST F.xi'!E27+'PMD OVERHEAD COST F.xi'!E27+'AGRIC OVERHEAD COST F.xi'!E27+'FINANCE OVERHEAD COST F.xi'!E27+'WORKS OVERHEAD COST F.xi'!E27+'ESD OVERHEAD COST F.xi'!E27+'PHC OVERHEAD COST F.xi'!E27+'WATSAN OVERHEAD COST F.xi'!E27+'TRADITIONAL OVERHEAD COST F.xi'!E25</f>
        <v>2450000</v>
      </c>
    </row>
    <row r="46" spans="1:5" x14ac:dyDescent="0.3">
      <c r="A46" s="6">
        <v>22020306</v>
      </c>
      <c r="B46" s="7" t="s">
        <v>184</v>
      </c>
      <c r="C46" s="10">
        <f>'CHAIR OVERHEAD COST F.xi'!C28+'SLT OVERHEAD COST F.xi'!C28+'COUNCIL OVERHEAD COST F.xi'!C28+'PMD OVERHEAD COST F.xi'!C28+'AGRIC OVERHEAD COST F.xi'!C28+'FINANCE OVERHEAD COST F.xi'!C28+'WORKS OVERHEAD COST F.xi'!C28+'ESD OVERHEAD COST F.xi'!C28+'PHC OVERHEAD COST F.xi'!C28+'WATSAN OVERHEAD COST F.xi'!C28+'TRADITIONAL OVERHEAD COST F.xi'!C26</f>
        <v>0</v>
      </c>
      <c r="D46" s="10">
        <f>'CHAIR OVERHEAD COST F.xi'!D28+'SLT OVERHEAD COST F.xi'!D28+'COUNCIL OVERHEAD COST F.xi'!D28+'PMD OVERHEAD COST F.xi'!D28+'AGRIC OVERHEAD COST F.xi'!D28+'FINANCE OVERHEAD COST F.xi'!D28+'WORKS OVERHEAD COST F.xi'!D28+'ESD OVERHEAD COST F.xi'!D28+'PHC OVERHEAD COST F.xi'!D28+'WATSAN OVERHEAD COST F.xi'!D28+'TRADITIONAL OVERHEAD COST F.xi'!D26</f>
        <v>0</v>
      </c>
      <c r="E46" s="10">
        <f>'CHAIR OVERHEAD COST F.xi'!E28+'SLT OVERHEAD COST F.xi'!E28+'COUNCIL OVERHEAD COST F.xi'!E28+'PMD OVERHEAD COST F.xi'!E28+'AGRIC OVERHEAD COST F.xi'!E28+'FINANCE OVERHEAD COST F.xi'!E28+'WORKS OVERHEAD COST F.xi'!E28+'ESD OVERHEAD COST F.xi'!E28+'PHC OVERHEAD COST F.xi'!E28+'WATSAN OVERHEAD COST F.xi'!E28+'TRADITIONAL OVERHEAD COST F.xi'!E26</f>
        <v>5750000</v>
      </c>
    </row>
    <row r="47" spans="1:5" x14ac:dyDescent="0.3">
      <c r="A47" s="6">
        <v>22020307</v>
      </c>
      <c r="B47" s="7" t="s">
        <v>185</v>
      </c>
      <c r="C47" s="10">
        <f>'CHAIR OVERHEAD COST F.xi'!C29+'SLT OVERHEAD COST F.xi'!C29+'COUNCIL OVERHEAD COST F.xi'!C29+'PMD OVERHEAD COST F.xi'!C29+'AGRIC OVERHEAD COST F.xi'!C29+'FINANCE OVERHEAD COST F.xi'!C29+'WORKS OVERHEAD COST F.xi'!C29+'ESD OVERHEAD COST F.xi'!C29+'PHC OVERHEAD COST F.xi'!C29+'WATSAN OVERHEAD COST F.xi'!C29+'TRADITIONAL OVERHEAD COST F.xi'!C27</f>
        <v>38000000</v>
      </c>
      <c r="D47" s="10">
        <f>'CHAIR OVERHEAD COST F.xi'!D29+'SLT OVERHEAD COST F.xi'!D29+'COUNCIL OVERHEAD COST F.xi'!D29+'PMD OVERHEAD COST F.xi'!D29+'AGRIC OVERHEAD COST F.xi'!D29+'FINANCE OVERHEAD COST F.xi'!D29+'WORKS OVERHEAD COST F.xi'!D29+'ESD OVERHEAD COST F.xi'!D29+'PHC OVERHEAD COST F.xi'!D29+'WATSAN OVERHEAD COST F.xi'!D29+'TRADITIONAL OVERHEAD COST F.xi'!D27</f>
        <v>19596216</v>
      </c>
      <c r="E47" s="10">
        <f>'CHAIR OVERHEAD COST F.xi'!E29+'SLT OVERHEAD COST F.xi'!E29+'COUNCIL OVERHEAD COST F.xi'!E29+'PMD OVERHEAD COST F.xi'!E29+'AGRIC OVERHEAD COST F.xi'!E29+'FINANCE OVERHEAD COST F.xi'!E29+'WORKS OVERHEAD COST F.xi'!E29+'ESD OVERHEAD COST F.xi'!E29+'PHC OVERHEAD COST F.xi'!E29+'WATSAN OVERHEAD COST F.xi'!E29+'TRADITIONAL OVERHEAD COST F.xi'!E27</f>
        <v>78500000</v>
      </c>
    </row>
    <row r="48" spans="1:5" x14ac:dyDescent="0.3">
      <c r="A48" s="6">
        <v>22020308</v>
      </c>
      <c r="B48" s="7" t="s">
        <v>186</v>
      </c>
      <c r="C48" s="10">
        <f>'CHAIR OVERHEAD COST F.xi'!C30+'SLT OVERHEAD COST F.xi'!C30+'COUNCIL OVERHEAD COST F.xi'!C30+'PMD OVERHEAD COST F.xi'!C30+'AGRIC OVERHEAD COST F.xi'!C30+'FINANCE OVERHEAD COST F.xi'!C30+'WORKS OVERHEAD COST F.xi'!C30+'ESD OVERHEAD COST F.xi'!C30+'PHC OVERHEAD COST F.xi'!C30+'WATSAN OVERHEAD COST F.xi'!C30+'TRADITIONAL OVERHEAD COST F.xi'!C28</f>
        <v>0</v>
      </c>
      <c r="D48" s="10">
        <f>'CHAIR OVERHEAD COST F.xi'!D30+'SLT OVERHEAD COST F.xi'!D30+'COUNCIL OVERHEAD COST F.xi'!D30+'PMD OVERHEAD COST F.xi'!D30+'AGRIC OVERHEAD COST F.xi'!D30+'FINANCE OVERHEAD COST F.xi'!D30+'WORKS OVERHEAD COST F.xi'!D30+'ESD OVERHEAD COST F.xi'!D30+'PHC OVERHEAD COST F.xi'!D30+'WATSAN OVERHEAD COST F.xi'!D30+'TRADITIONAL OVERHEAD COST F.xi'!D28</f>
        <v>0</v>
      </c>
      <c r="E48" s="10">
        <f>'CHAIR OVERHEAD COST F.xi'!E30+'SLT OVERHEAD COST F.xi'!E30+'COUNCIL OVERHEAD COST F.xi'!E30+'PMD OVERHEAD COST F.xi'!E30+'AGRIC OVERHEAD COST F.xi'!E30+'FINANCE OVERHEAD COST F.xi'!E30+'WORKS OVERHEAD COST F.xi'!E30+'ESD OVERHEAD COST F.xi'!E30+'PHC OVERHEAD COST F.xi'!E30+'WATSAN OVERHEAD COST F.xi'!E30+'TRADITIONAL OVERHEAD COST F.xi'!E28</f>
        <v>0</v>
      </c>
    </row>
    <row r="49" spans="1:5" x14ac:dyDescent="0.3">
      <c r="A49" s="6">
        <v>22020309</v>
      </c>
      <c r="B49" s="7" t="s">
        <v>187</v>
      </c>
      <c r="C49" s="10">
        <f>'CHAIR OVERHEAD COST F.xi'!C31+'SLT OVERHEAD COST F.xi'!C31+'COUNCIL OVERHEAD COST F.xi'!C31+'PMD OVERHEAD COST F.xi'!C31+'AGRIC OVERHEAD COST F.xi'!C31+'FINANCE OVERHEAD COST F.xi'!C31+'WORKS OVERHEAD COST F.xi'!C31+'ESD OVERHEAD COST F.xi'!C31+'PHC OVERHEAD COST F.xi'!C31+'WATSAN OVERHEAD COST F.xi'!C31+'TRADITIONAL OVERHEAD COST F.xi'!C29</f>
        <v>0</v>
      </c>
      <c r="D49" s="10">
        <f>'CHAIR OVERHEAD COST F.xi'!D31+'SLT OVERHEAD COST F.xi'!D31+'COUNCIL OVERHEAD COST F.xi'!D31+'PMD OVERHEAD COST F.xi'!D31+'AGRIC OVERHEAD COST F.xi'!D31+'FINANCE OVERHEAD COST F.xi'!D31+'WORKS OVERHEAD COST F.xi'!D31+'ESD OVERHEAD COST F.xi'!D31+'PHC OVERHEAD COST F.xi'!D31+'WATSAN OVERHEAD COST F.xi'!D31+'TRADITIONAL OVERHEAD COST F.xi'!D29</f>
        <v>0</v>
      </c>
      <c r="E49" s="10">
        <f>'CHAIR OVERHEAD COST F.xi'!E31+'SLT OVERHEAD COST F.xi'!E31+'COUNCIL OVERHEAD COST F.xi'!E31+'PMD OVERHEAD COST F.xi'!E31+'AGRIC OVERHEAD COST F.xi'!E31+'FINANCE OVERHEAD COST F.xi'!E31+'WORKS OVERHEAD COST F.xi'!E31+'ESD OVERHEAD COST F.xi'!E31+'PHC OVERHEAD COST F.xi'!E31+'WATSAN OVERHEAD COST F.xi'!E31+'TRADITIONAL OVERHEAD COST F.xi'!E29</f>
        <v>500000</v>
      </c>
    </row>
    <row r="50" spans="1:5" x14ac:dyDescent="0.3">
      <c r="A50" s="6">
        <v>22020310</v>
      </c>
      <c r="B50" s="7" t="s">
        <v>188</v>
      </c>
      <c r="C50" s="10">
        <f>'CHAIR OVERHEAD COST F.xi'!C32+'SLT OVERHEAD COST F.xi'!C32+'COUNCIL OVERHEAD COST F.xi'!C32+'PMD OVERHEAD COST F.xi'!C32+'AGRIC OVERHEAD COST F.xi'!C32+'FINANCE OVERHEAD COST F.xi'!C32+'WORKS OVERHEAD COST F.xi'!C32+'ESD OVERHEAD COST F.xi'!C32+'PHC OVERHEAD COST F.xi'!C32+'WATSAN OVERHEAD COST F.xi'!C32+'TRADITIONAL OVERHEAD COST F.xi'!C30</f>
        <v>0</v>
      </c>
      <c r="D50" s="10">
        <f>'CHAIR OVERHEAD COST F.xi'!D32+'SLT OVERHEAD COST F.xi'!D32+'COUNCIL OVERHEAD COST F.xi'!D32+'PMD OVERHEAD COST F.xi'!D32+'AGRIC OVERHEAD COST F.xi'!D32+'FINANCE OVERHEAD COST F.xi'!D32+'WORKS OVERHEAD COST F.xi'!D32+'ESD OVERHEAD COST F.xi'!D32+'PHC OVERHEAD COST F.xi'!D32+'WATSAN OVERHEAD COST F.xi'!D32+'TRADITIONAL OVERHEAD COST F.xi'!D30</f>
        <v>0</v>
      </c>
      <c r="E50" s="10">
        <f>'CHAIR OVERHEAD COST F.xi'!E32+'SLT OVERHEAD COST F.xi'!E32+'COUNCIL OVERHEAD COST F.xi'!E32+'PMD OVERHEAD COST F.xi'!E32+'AGRIC OVERHEAD COST F.xi'!E32+'FINANCE OVERHEAD COST F.xi'!E32+'WORKS OVERHEAD COST F.xi'!E32+'ESD OVERHEAD COST F.xi'!E32+'PHC OVERHEAD COST F.xi'!E32+'WATSAN OVERHEAD COST F.xi'!E32+'TRADITIONAL OVERHEAD COST F.xi'!E30</f>
        <v>0</v>
      </c>
    </row>
    <row r="51" spans="1:5" x14ac:dyDescent="0.3">
      <c r="A51" s="6">
        <v>22020311</v>
      </c>
      <c r="B51" s="7" t="s">
        <v>189</v>
      </c>
      <c r="C51" s="10">
        <f>'CHAIR OVERHEAD COST F.xi'!C33+'SLT OVERHEAD COST F.xi'!C33+'COUNCIL OVERHEAD COST F.xi'!C33+'PMD OVERHEAD COST F.xi'!C33+'AGRIC OVERHEAD COST F.xi'!C33+'FINANCE OVERHEAD COST F.xi'!C33+'WORKS OVERHEAD COST F.xi'!C33+'ESD OVERHEAD COST F.xi'!C33+'PHC OVERHEAD COST F.xi'!C33+'WATSAN OVERHEAD COST F.xi'!C33+'TRADITIONAL OVERHEAD COST F.xi'!C31</f>
        <v>0</v>
      </c>
      <c r="D51" s="10">
        <f>'CHAIR OVERHEAD COST F.xi'!D33+'SLT OVERHEAD COST F.xi'!D33+'COUNCIL OVERHEAD COST F.xi'!D33+'PMD OVERHEAD COST F.xi'!D33+'AGRIC OVERHEAD COST F.xi'!D33+'FINANCE OVERHEAD COST F.xi'!D33+'WORKS OVERHEAD COST F.xi'!D33+'ESD OVERHEAD COST F.xi'!D33+'PHC OVERHEAD COST F.xi'!D33+'WATSAN OVERHEAD COST F.xi'!D33+'TRADITIONAL OVERHEAD COST F.xi'!D31</f>
        <v>0</v>
      </c>
      <c r="E51" s="10">
        <f>'CHAIR OVERHEAD COST F.xi'!E33+'SLT OVERHEAD COST F.xi'!E33+'COUNCIL OVERHEAD COST F.xi'!E33+'PMD OVERHEAD COST F.xi'!E33+'AGRIC OVERHEAD COST F.xi'!E33+'FINANCE OVERHEAD COST F.xi'!E33+'WORKS OVERHEAD COST F.xi'!E33+'ESD OVERHEAD COST F.xi'!E33+'PHC OVERHEAD COST F.xi'!E33+'WATSAN OVERHEAD COST F.xi'!E33+'TRADITIONAL OVERHEAD COST F.xi'!E31</f>
        <v>2500000</v>
      </c>
    </row>
    <row r="52" spans="1:5" x14ac:dyDescent="0.3">
      <c r="A52" s="6">
        <v>22020312</v>
      </c>
      <c r="B52" s="7" t="s">
        <v>190</v>
      </c>
      <c r="C52" s="10">
        <f>'CHAIR OVERHEAD COST F.xi'!C34+'SLT OVERHEAD COST F.xi'!C34+'COUNCIL OVERHEAD COST F.xi'!C34+'PMD OVERHEAD COST F.xi'!C34+'AGRIC OVERHEAD COST F.xi'!C34+'FINANCE OVERHEAD COST F.xi'!C34+'WORKS OVERHEAD COST F.xi'!C34+'ESD OVERHEAD COST F.xi'!C34+'PHC OVERHEAD COST F.xi'!C34+'WATSAN OVERHEAD COST F.xi'!C34+'TRADITIONAL OVERHEAD COST F.xi'!C32</f>
        <v>0</v>
      </c>
      <c r="D52" s="10">
        <f>'CHAIR OVERHEAD COST F.xi'!D34+'SLT OVERHEAD COST F.xi'!D34+'COUNCIL OVERHEAD COST F.xi'!D34+'PMD OVERHEAD COST F.xi'!D34+'AGRIC OVERHEAD COST F.xi'!D34+'FINANCE OVERHEAD COST F.xi'!D34+'WORKS OVERHEAD COST F.xi'!D34+'ESD OVERHEAD COST F.xi'!D34+'PHC OVERHEAD COST F.xi'!D34+'WATSAN OVERHEAD COST F.xi'!D34+'TRADITIONAL OVERHEAD COST F.xi'!D32</f>
        <v>0</v>
      </c>
      <c r="E52" s="10">
        <f>'CHAIR OVERHEAD COST F.xi'!E34+'SLT OVERHEAD COST F.xi'!E34+'COUNCIL OVERHEAD COST F.xi'!E34+'PMD OVERHEAD COST F.xi'!E34+'AGRIC OVERHEAD COST F.xi'!E34+'FINANCE OVERHEAD COST F.xi'!E34+'WORKS OVERHEAD COST F.xi'!E34+'ESD OVERHEAD COST F.xi'!E34+'PHC OVERHEAD COST F.xi'!E34+'WATSAN OVERHEAD COST F.xi'!E34+'TRADITIONAL OVERHEAD COST F.xi'!E32</f>
        <v>1600000</v>
      </c>
    </row>
    <row r="53" spans="1:5" x14ac:dyDescent="0.3">
      <c r="A53" s="6">
        <v>22020313</v>
      </c>
      <c r="B53" s="7" t="s">
        <v>191</v>
      </c>
      <c r="C53" s="10">
        <f>'CHAIR OVERHEAD COST F.xi'!C35+'SLT OVERHEAD COST F.xi'!C35+'COUNCIL OVERHEAD COST F.xi'!C35+'PMD OVERHEAD COST F.xi'!C35+'AGRIC OVERHEAD COST F.xi'!C35+'FINANCE OVERHEAD COST F.xi'!C35+'WORKS OVERHEAD COST F.xi'!C35+'ESD OVERHEAD COST F.xi'!C35+'PHC OVERHEAD COST F.xi'!C35+'WATSAN OVERHEAD COST F.xi'!C35+'TRADITIONAL OVERHEAD COST F.xi'!C33</f>
        <v>0</v>
      </c>
      <c r="D53" s="10">
        <f>'CHAIR OVERHEAD COST F.xi'!D35+'SLT OVERHEAD COST F.xi'!D35+'COUNCIL OVERHEAD COST F.xi'!D35+'PMD OVERHEAD COST F.xi'!D35+'AGRIC OVERHEAD COST F.xi'!D35+'FINANCE OVERHEAD COST F.xi'!D35+'WORKS OVERHEAD COST F.xi'!D35+'ESD OVERHEAD COST F.xi'!D35+'PHC OVERHEAD COST F.xi'!D35+'WATSAN OVERHEAD COST F.xi'!D35+'TRADITIONAL OVERHEAD COST F.xi'!D33</f>
        <v>0</v>
      </c>
      <c r="E53" s="10">
        <f>'CHAIR OVERHEAD COST F.xi'!E35+'SLT OVERHEAD COST F.xi'!E35+'COUNCIL OVERHEAD COST F.xi'!E35+'PMD OVERHEAD COST F.xi'!E35+'AGRIC OVERHEAD COST F.xi'!E35+'FINANCE OVERHEAD COST F.xi'!E35+'WORKS OVERHEAD COST F.xi'!E35+'ESD OVERHEAD COST F.xi'!E35+'PHC OVERHEAD COST F.xi'!E35+'WATSAN OVERHEAD COST F.xi'!E35+'TRADITIONAL OVERHEAD COST F.xi'!E33</f>
        <v>0</v>
      </c>
    </row>
    <row r="54" spans="1:5" x14ac:dyDescent="0.3">
      <c r="A54" s="4">
        <v>220204</v>
      </c>
      <c r="B54" s="5" t="s">
        <v>192</v>
      </c>
      <c r="C54" s="11">
        <f>SUM(C55:C62)</f>
        <v>94000000</v>
      </c>
      <c r="D54" s="11">
        <f t="shared" ref="D54:E54" si="9">SUM(D55:D62)</f>
        <v>42881839.870000005</v>
      </c>
      <c r="E54" s="11">
        <f t="shared" si="9"/>
        <v>42750000</v>
      </c>
    </row>
    <row r="55" spans="1:5" x14ac:dyDescent="0.3">
      <c r="A55" s="6">
        <v>22020401</v>
      </c>
      <c r="B55" s="7" t="s">
        <v>193</v>
      </c>
      <c r="C55" s="10">
        <f>'CHAIR OVERHEAD COST F.xi'!C37+'SLT OVERHEAD COST F.xi'!C37+'COUNCIL OVERHEAD COST F.xi'!C37+'PMD OVERHEAD COST F.xi'!C37+'AGRIC OVERHEAD COST F.xi'!C37+'FINANCE OVERHEAD COST F.xi'!C37+'WORKS OVERHEAD COST F.xi'!C37+'ESD OVERHEAD COST F.xi'!C37+'PHC OVERHEAD COST F.xi'!C37+'WATSAN OVERHEAD COST F.xi'!C37+'TRADITIONAL OVERHEAD COST F.xi'!C35</f>
        <v>38500000</v>
      </c>
      <c r="D55" s="10">
        <f>'CHAIR OVERHEAD COST F.xi'!D37+'SLT OVERHEAD COST F.xi'!D37+'COUNCIL OVERHEAD COST F.xi'!D37+'PMD OVERHEAD COST F.xi'!D37+'AGRIC OVERHEAD COST F.xi'!D37+'FINANCE OVERHEAD COST F.xi'!D37+'WORKS OVERHEAD COST F.xi'!D37+'ESD OVERHEAD COST F.xi'!D37+'PHC OVERHEAD COST F.xi'!D37+'WATSAN OVERHEAD COST F.xi'!D37+'TRADITIONAL OVERHEAD COST F.xi'!D35</f>
        <v>16833000</v>
      </c>
      <c r="E55" s="10">
        <f>'CHAIR OVERHEAD COST F.xi'!E37+'SLT OVERHEAD COST F.xi'!E37+'COUNCIL OVERHEAD COST F.xi'!E37+'PMD OVERHEAD COST F.xi'!E37+'AGRIC OVERHEAD COST F.xi'!E37+'FINANCE OVERHEAD COST F.xi'!E37+'WORKS OVERHEAD COST F.xi'!E37+'ESD OVERHEAD COST F.xi'!E37+'PHC OVERHEAD COST F.xi'!E37+'WATSAN OVERHEAD COST F.xi'!E37+'TRADITIONAL OVERHEAD COST F.xi'!E35</f>
        <v>21500000</v>
      </c>
    </row>
    <row r="56" spans="1:5" x14ac:dyDescent="0.3">
      <c r="A56" s="6">
        <v>22020402</v>
      </c>
      <c r="B56" s="7" t="s">
        <v>194</v>
      </c>
      <c r="C56" s="10">
        <f>'CHAIR OVERHEAD COST F.xi'!C38+'SLT OVERHEAD COST F.xi'!C38+'COUNCIL OVERHEAD COST F.xi'!C38+'PMD OVERHEAD COST F.xi'!C38+'AGRIC OVERHEAD COST F.xi'!C38+'FINANCE OVERHEAD COST F.xi'!C38+'WORKS OVERHEAD COST F.xi'!C38+'ESD OVERHEAD COST F.xi'!C38+'PHC OVERHEAD COST F.xi'!C38+'WATSAN OVERHEAD COST F.xi'!C38+'TRADITIONAL OVERHEAD COST F.xi'!C36</f>
        <v>18000000</v>
      </c>
      <c r="D56" s="10">
        <f>'CHAIR OVERHEAD COST F.xi'!D38+'SLT OVERHEAD COST F.xi'!D38+'COUNCIL OVERHEAD COST F.xi'!D38+'PMD OVERHEAD COST F.xi'!D38+'AGRIC OVERHEAD COST F.xi'!D38+'FINANCE OVERHEAD COST F.xi'!D38+'WORKS OVERHEAD COST F.xi'!D38+'ESD OVERHEAD COST F.xi'!D38+'PHC OVERHEAD COST F.xi'!D38+'WATSAN OVERHEAD COST F.xi'!D38+'TRADITIONAL OVERHEAD COST F.xi'!D36</f>
        <v>8712172.620000001</v>
      </c>
      <c r="E56" s="10">
        <f>'CHAIR OVERHEAD COST F.xi'!E38+'SLT OVERHEAD COST F.xi'!E38+'COUNCIL OVERHEAD COST F.xi'!E38+'PMD OVERHEAD COST F.xi'!E38+'AGRIC OVERHEAD COST F.xi'!E38+'FINANCE OVERHEAD COST F.xi'!E38+'WORKS OVERHEAD COST F.xi'!E38+'ESD OVERHEAD COST F.xi'!E38+'PHC OVERHEAD COST F.xi'!E38+'WATSAN OVERHEAD COST F.xi'!E38+'TRADITIONAL OVERHEAD COST F.xi'!E36</f>
        <v>6250000</v>
      </c>
    </row>
    <row r="57" spans="1:5" ht="30" x14ac:dyDescent="0.3">
      <c r="A57" s="6">
        <v>22020403</v>
      </c>
      <c r="B57" s="7" t="s">
        <v>195</v>
      </c>
      <c r="C57" s="10">
        <f>'CHAIR OVERHEAD COST F.xi'!C39+'SLT OVERHEAD COST F.xi'!C39+'COUNCIL OVERHEAD COST F.xi'!C39+'PMD OVERHEAD COST F.xi'!C39+'AGRIC OVERHEAD COST F.xi'!C39+'FINANCE OVERHEAD COST F.xi'!C39+'WORKS OVERHEAD COST F.xi'!C39+'ESD OVERHEAD COST F.xi'!C39+'PHC OVERHEAD COST F.xi'!C39+'WATSAN OVERHEAD COST F.xi'!C39+'TRADITIONAL OVERHEAD COST F.xi'!C37</f>
        <v>5000000</v>
      </c>
      <c r="D57" s="10">
        <f>'CHAIR OVERHEAD COST F.xi'!D39+'SLT OVERHEAD COST F.xi'!D39+'COUNCIL OVERHEAD COST F.xi'!D39+'PMD OVERHEAD COST F.xi'!D39+'AGRIC OVERHEAD COST F.xi'!D39+'FINANCE OVERHEAD COST F.xi'!D39+'WORKS OVERHEAD COST F.xi'!D39+'ESD OVERHEAD COST F.xi'!D39+'PHC OVERHEAD COST F.xi'!D39+'WATSAN OVERHEAD COST F.xi'!D39+'TRADITIONAL OVERHEAD COST F.xi'!D37</f>
        <v>2738000</v>
      </c>
      <c r="E57" s="10">
        <f>'CHAIR OVERHEAD COST F.xi'!E39+'SLT OVERHEAD COST F.xi'!E39+'COUNCIL OVERHEAD COST F.xi'!E39+'PMD OVERHEAD COST F.xi'!E39+'AGRIC OVERHEAD COST F.xi'!E39+'FINANCE OVERHEAD COST F.xi'!E39+'WORKS OVERHEAD COST F.xi'!E39+'ESD OVERHEAD COST F.xi'!E39+'PHC OVERHEAD COST F.xi'!E39+'WATSAN OVERHEAD COST F.xi'!E39+'TRADITIONAL OVERHEAD COST F.xi'!E37</f>
        <v>2500000</v>
      </c>
    </row>
    <row r="58" spans="1:5" x14ac:dyDescent="0.3">
      <c r="A58" s="6">
        <v>22020404</v>
      </c>
      <c r="B58" s="7" t="s">
        <v>196</v>
      </c>
      <c r="C58" s="10">
        <f>'CHAIR OVERHEAD COST F.xi'!C40+'SLT OVERHEAD COST F.xi'!C40+'COUNCIL OVERHEAD COST F.xi'!C40+'PMD OVERHEAD COST F.xi'!C40+'AGRIC OVERHEAD COST F.xi'!C40+'FINANCE OVERHEAD COST F.xi'!C40+'WORKS OVERHEAD COST F.xi'!C40+'ESD OVERHEAD COST F.xi'!C40+'PHC OVERHEAD COST F.xi'!C40+'WATSAN OVERHEAD COST F.xi'!C40+'TRADITIONAL OVERHEAD COST F.xi'!C38</f>
        <v>0</v>
      </c>
      <c r="D58" s="10">
        <f>'CHAIR OVERHEAD COST F.xi'!D40+'SLT OVERHEAD COST F.xi'!D40+'COUNCIL OVERHEAD COST F.xi'!D40+'PMD OVERHEAD COST F.xi'!D40+'AGRIC OVERHEAD COST F.xi'!D40+'FINANCE OVERHEAD COST F.xi'!D40+'WORKS OVERHEAD COST F.xi'!D40+'ESD OVERHEAD COST F.xi'!D40+'PHC OVERHEAD COST F.xi'!D40+'WATSAN OVERHEAD COST F.xi'!D40+'TRADITIONAL OVERHEAD COST F.xi'!D38</f>
        <v>0</v>
      </c>
      <c r="E58" s="10">
        <f>'CHAIR OVERHEAD COST F.xi'!E40+'SLT OVERHEAD COST F.xi'!E40+'COUNCIL OVERHEAD COST F.xi'!E40+'PMD OVERHEAD COST F.xi'!E40+'AGRIC OVERHEAD COST F.xi'!E40+'FINANCE OVERHEAD COST F.xi'!E40+'WORKS OVERHEAD COST F.xi'!E40+'ESD OVERHEAD COST F.xi'!E40+'PHC OVERHEAD COST F.xi'!E40+'WATSAN OVERHEAD COST F.xi'!E40+'TRADITIONAL OVERHEAD COST F.xi'!E38</f>
        <v>0</v>
      </c>
    </row>
    <row r="59" spans="1:5" x14ac:dyDescent="0.3">
      <c r="A59" s="6">
        <v>22020405</v>
      </c>
      <c r="B59" s="7" t="s">
        <v>197</v>
      </c>
      <c r="C59" s="10">
        <f>'CHAIR OVERHEAD COST F.xi'!C41+'SLT OVERHEAD COST F.xi'!C41+'COUNCIL OVERHEAD COST F.xi'!C41+'PMD OVERHEAD COST F.xi'!C41+'AGRIC OVERHEAD COST F.xi'!C41+'FINANCE OVERHEAD COST F.xi'!C41+'WORKS OVERHEAD COST F.xi'!C41+'ESD OVERHEAD COST F.xi'!C41+'PHC OVERHEAD COST F.xi'!C41+'WATSAN OVERHEAD COST F.xi'!C41+'TRADITIONAL OVERHEAD COST F.xi'!C39</f>
        <v>32500000</v>
      </c>
      <c r="D59" s="10">
        <f>'CHAIR OVERHEAD COST F.xi'!D41+'SLT OVERHEAD COST F.xi'!D41+'COUNCIL OVERHEAD COST F.xi'!D41+'PMD OVERHEAD COST F.xi'!D41+'AGRIC OVERHEAD COST F.xi'!D41+'FINANCE OVERHEAD COST F.xi'!D41+'WORKS OVERHEAD COST F.xi'!D41+'ESD OVERHEAD COST F.xi'!D41+'PHC OVERHEAD COST F.xi'!D41+'WATSAN OVERHEAD COST F.xi'!D41+'TRADITIONAL OVERHEAD COST F.xi'!D39</f>
        <v>14598667.25</v>
      </c>
      <c r="E59" s="10">
        <f>'CHAIR OVERHEAD COST F.xi'!E41+'SLT OVERHEAD COST F.xi'!E41+'COUNCIL OVERHEAD COST F.xi'!E41+'PMD OVERHEAD COST F.xi'!E41+'AGRIC OVERHEAD COST F.xi'!E41+'FINANCE OVERHEAD COST F.xi'!E41+'WORKS OVERHEAD COST F.xi'!E41+'ESD OVERHEAD COST F.xi'!E41+'PHC OVERHEAD COST F.xi'!E41+'WATSAN OVERHEAD COST F.xi'!E41+'TRADITIONAL OVERHEAD COST F.xi'!E39</f>
        <v>12500000</v>
      </c>
    </row>
    <row r="60" spans="1:5" x14ac:dyDescent="0.3">
      <c r="A60" s="6">
        <v>22020406</v>
      </c>
      <c r="B60" s="7" t="s">
        <v>198</v>
      </c>
      <c r="C60" s="10">
        <f>'CHAIR OVERHEAD COST F.xi'!C42+'SLT OVERHEAD COST F.xi'!C42+'COUNCIL OVERHEAD COST F.xi'!C42+'PMD OVERHEAD COST F.xi'!C42+'AGRIC OVERHEAD COST F.xi'!C42+'FINANCE OVERHEAD COST F.xi'!C42+'WORKS OVERHEAD COST F.xi'!C42+'ESD OVERHEAD COST F.xi'!C42+'PHC OVERHEAD COST F.xi'!C42+'WATSAN OVERHEAD COST F.xi'!C42+'TRADITIONAL OVERHEAD COST F.xi'!C40</f>
        <v>0</v>
      </c>
      <c r="D60" s="10">
        <f>'CHAIR OVERHEAD COST F.xi'!D42+'SLT OVERHEAD COST F.xi'!D42+'COUNCIL OVERHEAD COST F.xi'!D42+'PMD OVERHEAD COST F.xi'!D42+'AGRIC OVERHEAD COST F.xi'!D42+'FINANCE OVERHEAD COST F.xi'!D42+'WORKS OVERHEAD COST F.xi'!D42+'ESD OVERHEAD COST F.xi'!D42+'PHC OVERHEAD COST F.xi'!D42+'WATSAN OVERHEAD COST F.xi'!D42+'TRADITIONAL OVERHEAD COST F.xi'!D40</f>
        <v>0</v>
      </c>
      <c r="E60" s="10">
        <f>'CHAIR OVERHEAD COST F.xi'!E42+'SLT OVERHEAD COST F.xi'!E42+'COUNCIL OVERHEAD COST F.xi'!E42+'PMD OVERHEAD COST F.xi'!E42+'AGRIC OVERHEAD COST F.xi'!E42+'FINANCE OVERHEAD COST F.xi'!E42+'WORKS OVERHEAD COST F.xi'!E42+'ESD OVERHEAD COST F.xi'!E42+'PHC OVERHEAD COST F.xi'!E42+'WATSAN OVERHEAD COST F.xi'!E42+'TRADITIONAL OVERHEAD COST F.xi'!E40</f>
        <v>0</v>
      </c>
    </row>
    <row r="61" spans="1:5" x14ac:dyDescent="0.3">
      <c r="A61" s="6">
        <v>22020410</v>
      </c>
      <c r="B61" s="7" t="s">
        <v>199</v>
      </c>
      <c r="C61" s="10">
        <f>'CHAIR OVERHEAD COST F.xi'!C43+'SLT OVERHEAD COST F.xi'!C43+'COUNCIL OVERHEAD COST F.xi'!C43+'PMD OVERHEAD COST F.xi'!C43+'AGRIC OVERHEAD COST F.xi'!C43+'FINANCE OVERHEAD COST F.xi'!C43+'WORKS OVERHEAD COST F.xi'!C43+'ESD OVERHEAD COST F.xi'!C43+'PHC OVERHEAD COST F.xi'!C43+'WATSAN OVERHEAD COST F.xi'!C43+'TRADITIONAL OVERHEAD COST F.xi'!C41</f>
        <v>0</v>
      </c>
      <c r="D61" s="10">
        <f>'CHAIR OVERHEAD COST F.xi'!D43+'SLT OVERHEAD COST F.xi'!D43+'COUNCIL OVERHEAD COST F.xi'!D43+'PMD OVERHEAD COST F.xi'!D43+'AGRIC OVERHEAD COST F.xi'!D43+'FINANCE OVERHEAD COST F.xi'!D43+'WORKS OVERHEAD COST F.xi'!D43+'ESD OVERHEAD COST F.xi'!D43+'PHC OVERHEAD COST F.xi'!D43+'WATSAN OVERHEAD COST F.xi'!D43+'TRADITIONAL OVERHEAD COST F.xi'!D41</f>
        <v>0</v>
      </c>
      <c r="E61" s="10">
        <f>'CHAIR OVERHEAD COST F.xi'!E43+'SLT OVERHEAD COST F.xi'!E43+'COUNCIL OVERHEAD COST F.xi'!E43+'PMD OVERHEAD COST F.xi'!E43+'AGRIC OVERHEAD COST F.xi'!E43+'FINANCE OVERHEAD COST F.xi'!E43+'WORKS OVERHEAD COST F.xi'!E43+'ESD OVERHEAD COST F.xi'!E43+'PHC OVERHEAD COST F.xi'!E43+'WATSAN OVERHEAD COST F.xi'!E43+'TRADITIONAL OVERHEAD COST F.xi'!E41</f>
        <v>0</v>
      </c>
    </row>
    <row r="62" spans="1:5" ht="15" customHeight="1" x14ac:dyDescent="0.3">
      <c r="A62" s="6">
        <v>22020411</v>
      </c>
      <c r="B62" s="7" t="s">
        <v>200</v>
      </c>
      <c r="C62" s="10">
        <f>'CHAIR OVERHEAD COST F.xi'!C44+'SLT OVERHEAD COST F.xi'!C44+'COUNCIL OVERHEAD COST F.xi'!C44+'PMD OVERHEAD COST F.xi'!C44+'AGRIC OVERHEAD COST F.xi'!C44+'FINANCE OVERHEAD COST F.xi'!C44+'WORKS OVERHEAD COST F.xi'!C44+'ESD OVERHEAD COST F.xi'!C44+'PHC OVERHEAD COST F.xi'!C44+'WATSAN OVERHEAD COST F.xi'!C44+'TRADITIONAL OVERHEAD COST F.xi'!C42</f>
        <v>0</v>
      </c>
      <c r="D62" s="10">
        <f>'CHAIR OVERHEAD COST F.xi'!D44+'SLT OVERHEAD COST F.xi'!D44+'COUNCIL OVERHEAD COST F.xi'!D44+'PMD OVERHEAD COST F.xi'!D44+'AGRIC OVERHEAD COST F.xi'!D44+'FINANCE OVERHEAD COST F.xi'!D44+'WORKS OVERHEAD COST F.xi'!D44+'ESD OVERHEAD COST F.xi'!D44+'PHC OVERHEAD COST F.xi'!D44+'WATSAN OVERHEAD COST F.xi'!D44+'TRADITIONAL OVERHEAD COST F.xi'!D42</f>
        <v>0</v>
      </c>
      <c r="E62" s="10">
        <f>'CHAIR OVERHEAD COST F.xi'!E44+'SLT OVERHEAD COST F.xi'!E44+'COUNCIL OVERHEAD COST F.xi'!E44+'PMD OVERHEAD COST F.xi'!E44+'AGRIC OVERHEAD COST F.xi'!E44+'FINANCE OVERHEAD COST F.xi'!E44+'WORKS OVERHEAD COST F.xi'!E44+'ESD OVERHEAD COST F.xi'!E44+'PHC OVERHEAD COST F.xi'!E44+'WATSAN OVERHEAD COST F.xi'!E44+'TRADITIONAL OVERHEAD COST F.xi'!E42</f>
        <v>0</v>
      </c>
    </row>
    <row r="63" spans="1:5" x14ac:dyDescent="0.3">
      <c r="A63" s="4">
        <v>220205</v>
      </c>
      <c r="B63" s="5" t="s">
        <v>201</v>
      </c>
      <c r="C63" s="11">
        <f>SUM(C64:C65)</f>
        <v>10000000</v>
      </c>
      <c r="D63" s="11">
        <f>SUM(D64:D65)</f>
        <v>8689500</v>
      </c>
      <c r="E63" s="11">
        <f>SUM(E64:E65)</f>
        <v>10000000</v>
      </c>
    </row>
    <row r="64" spans="1:5" x14ac:dyDescent="0.3">
      <c r="A64" s="6">
        <v>22020501</v>
      </c>
      <c r="B64" s="7" t="s">
        <v>202</v>
      </c>
      <c r="C64" s="10">
        <f>'CHAIR OVERHEAD COST F.xi'!C46+'SLT OVERHEAD COST F.xi'!C46+'COUNCIL OVERHEAD COST F.xi'!C46+'PMD OVERHEAD COST F.xi'!C46+'AGRIC OVERHEAD COST F.xi'!C46+'FINANCE OVERHEAD COST F.xi'!C46+'WORKS OVERHEAD COST F.xi'!C46+'ESD OVERHEAD COST F.xi'!C46+'PHC OVERHEAD COST F.xi'!C46+'WATSAN OVERHEAD COST F.xi'!C46+'TRADITIONAL OVERHEAD COST F.xi'!C44</f>
        <v>10000000</v>
      </c>
      <c r="D64" s="10">
        <f>'CHAIR OVERHEAD COST F.xi'!D46+'SLT OVERHEAD COST F.xi'!D46+'COUNCIL OVERHEAD COST F.xi'!D46+'PMD OVERHEAD COST F.xi'!D46+'AGRIC OVERHEAD COST F.xi'!D46+'FINANCE OVERHEAD COST F.xi'!D46+'WORKS OVERHEAD COST F.xi'!D46+'ESD OVERHEAD COST F.xi'!D46+'PHC OVERHEAD COST F.xi'!D46+'WATSAN OVERHEAD COST F.xi'!D46+'TRADITIONAL OVERHEAD COST F.xi'!D44</f>
        <v>8689500</v>
      </c>
      <c r="E64" s="10">
        <f>'CHAIR OVERHEAD COST F.xi'!E46+'SLT OVERHEAD COST F.xi'!E46+'COUNCIL OVERHEAD COST F.xi'!E46+'PMD OVERHEAD COST F.xi'!E46+'AGRIC OVERHEAD COST F.xi'!E46+'FINANCE OVERHEAD COST F.xi'!E46+'WORKS OVERHEAD COST F.xi'!E46+'ESD OVERHEAD COST F.xi'!E46+'PHC OVERHEAD COST F.xi'!E46+'WATSAN OVERHEAD COST F.xi'!E46+'TRADITIONAL OVERHEAD COST F.xi'!E44</f>
        <v>10000000</v>
      </c>
    </row>
    <row r="65" spans="1:5" x14ac:dyDescent="0.3">
      <c r="A65" s="6">
        <v>22020502</v>
      </c>
      <c r="B65" s="7" t="s">
        <v>203</v>
      </c>
      <c r="C65" s="10">
        <f>'CHAIR OVERHEAD COST F.xi'!C47+'SLT OVERHEAD COST F.xi'!C47+'COUNCIL OVERHEAD COST F.xi'!C47+'PMD OVERHEAD COST F.xi'!C47+'AGRIC OVERHEAD COST F.xi'!C47+'FINANCE OVERHEAD COST F.xi'!C47+'WORKS OVERHEAD COST F.xi'!C47+'ESD OVERHEAD COST F.xi'!C47+'PHC OVERHEAD COST F.xi'!C47+'WATSAN OVERHEAD COST F.xi'!C47+'TRADITIONAL OVERHEAD COST F.xi'!C45</f>
        <v>0</v>
      </c>
      <c r="D65" s="10">
        <f>'CHAIR OVERHEAD COST F.xi'!D47+'SLT OVERHEAD COST F.xi'!D47+'COUNCIL OVERHEAD COST F.xi'!D47+'PMD OVERHEAD COST F.xi'!D47+'AGRIC OVERHEAD COST F.xi'!D47+'FINANCE OVERHEAD COST F.xi'!D47+'WORKS OVERHEAD COST F.xi'!D47+'ESD OVERHEAD COST F.xi'!D47+'PHC OVERHEAD COST F.xi'!D47+'WATSAN OVERHEAD COST F.xi'!D47+'TRADITIONAL OVERHEAD COST F.xi'!D45</f>
        <v>0</v>
      </c>
      <c r="E65" s="10">
        <f>'CHAIR OVERHEAD COST F.xi'!E47+'SLT OVERHEAD COST F.xi'!E47+'COUNCIL OVERHEAD COST F.xi'!E47+'PMD OVERHEAD COST F.xi'!E47+'AGRIC OVERHEAD COST F.xi'!E47+'FINANCE OVERHEAD COST F.xi'!E47+'WORKS OVERHEAD COST F.xi'!E47+'ESD OVERHEAD COST F.xi'!E47+'PHC OVERHEAD COST F.xi'!E47+'WATSAN OVERHEAD COST F.xi'!E47+'TRADITIONAL OVERHEAD COST F.xi'!E45</f>
        <v>0</v>
      </c>
    </row>
    <row r="66" spans="1:5" x14ac:dyDescent="0.3">
      <c r="A66" s="4">
        <v>220206</v>
      </c>
      <c r="B66" s="5" t="s">
        <v>204</v>
      </c>
      <c r="C66" s="11">
        <f>SUM(C67:C71)</f>
        <v>356775896</v>
      </c>
      <c r="D66" s="11">
        <f t="shared" ref="D66:E66" si="10">SUM(D67:D71)</f>
        <v>41326931.549999997</v>
      </c>
      <c r="E66" s="11">
        <f t="shared" si="10"/>
        <v>8500000</v>
      </c>
    </row>
    <row r="67" spans="1:5" x14ac:dyDescent="0.3">
      <c r="A67" s="6">
        <v>22020601</v>
      </c>
      <c r="B67" s="7" t="s">
        <v>205</v>
      </c>
      <c r="C67" s="10">
        <f>'CHAIR OVERHEAD COST F.xi'!C49+'SLT OVERHEAD COST F.xi'!C49+'COUNCIL OVERHEAD COST F.xi'!C49+'PMD OVERHEAD COST F.xi'!C49+'AGRIC OVERHEAD COST F.xi'!C49+'FINANCE OVERHEAD COST F.xi'!C49+'WORKS OVERHEAD COST F.xi'!C49+'ESD OVERHEAD COST F.xi'!C49+'PHC OVERHEAD COST F.xi'!C49+'WATSAN OVERHEAD COST F.xi'!C49+'TRADITIONAL OVERHEAD COST F.xi'!C47</f>
        <v>349275896</v>
      </c>
      <c r="D67" s="10">
        <f>'CHAIR OVERHEAD COST F.xi'!D49+'SLT OVERHEAD COST F.xi'!D49+'COUNCIL OVERHEAD COST F.xi'!D49+'PMD OVERHEAD COST F.xi'!D49+'AGRIC OVERHEAD COST F.xi'!D49+'FINANCE OVERHEAD COST F.xi'!D49+'WORKS OVERHEAD COST F.xi'!D49+'ESD OVERHEAD COST F.xi'!D49+'PHC OVERHEAD COST F.xi'!D49+'WATSAN OVERHEAD COST F.xi'!D49+'TRADITIONAL OVERHEAD COST F.xi'!D47</f>
        <v>36436931.549999997</v>
      </c>
      <c r="E67" s="10">
        <f>'CHAIR OVERHEAD COST F.xi'!E49+'SLT OVERHEAD COST F.xi'!E49+'COUNCIL OVERHEAD COST F.xi'!E49+'PMD OVERHEAD COST F.xi'!E49+'AGRIC OVERHEAD COST F.xi'!E49+'FINANCE OVERHEAD COST F.xi'!E49+'WORKS OVERHEAD COST F.xi'!E49+'ESD OVERHEAD COST F.xi'!E49+'PHC OVERHEAD COST F.xi'!E49+'WATSAN OVERHEAD COST F.xi'!E49+'TRADITIONAL OVERHEAD COST F.xi'!E47</f>
        <v>0</v>
      </c>
    </row>
    <row r="68" spans="1:5" x14ac:dyDescent="0.3">
      <c r="A68" s="6">
        <v>22020602</v>
      </c>
      <c r="B68" s="7" t="s">
        <v>537</v>
      </c>
      <c r="C68" s="10">
        <f>'CHAIR OVERHEAD COST F.xi'!C50+'SLT OVERHEAD COST F.xi'!C50+'COUNCIL OVERHEAD COST F.xi'!C50+'PMD OVERHEAD COST F.xi'!C50+'AGRIC OVERHEAD COST F.xi'!C50+'FINANCE OVERHEAD COST F.xi'!C50+'WORKS OVERHEAD COST F.xi'!C50+'ESD OVERHEAD COST F.xi'!C50+'PHC OVERHEAD COST F.xi'!C50+'WATSAN OVERHEAD COST F.xi'!C50+'TRADITIONAL OVERHEAD COST F.xi'!C48</f>
        <v>0</v>
      </c>
      <c r="D68" s="10">
        <f>'CHAIR OVERHEAD COST F.xi'!D50+'SLT OVERHEAD COST F.xi'!D50+'COUNCIL OVERHEAD COST F.xi'!D50+'PMD OVERHEAD COST F.xi'!D50+'AGRIC OVERHEAD COST F.xi'!D50+'FINANCE OVERHEAD COST F.xi'!D50+'WORKS OVERHEAD COST F.xi'!D50+'ESD OVERHEAD COST F.xi'!D50+'PHC OVERHEAD COST F.xi'!D50+'WATSAN OVERHEAD COST F.xi'!D50+'TRADITIONAL OVERHEAD COST F.xi'!D48</f>
        <v>0</v>
      </c>
      <c r="E68" s="10">
        <f>'CHAIR OVERHEAD COST F.xi'!E50+'SLT OVERHEAD COST F.xi'!E50+'COUNCIL OVERHEAD COST F.xi'!E50+'PMD OVERHEAD COST F.xi'!E50+'AGRIC OVERHEAD COST F.xi'!E50+'FINANCE OVERHEAD COST F.xi'!E50+'WORKS OVERHEAD COST F.xi'!E50+'ESD OVERHEAD COST F.xi'!E50+'PHC OVERHEAD COST F.xi'!E50+'WATSAN OVERHEAD COST F.xi'!E50+'TRADITIONAL OVERHEAD COST F.xi'!E48</f>
        <v>0</v>
      </c>
    </row>
    <row r="69" spans="1:5" x14ac:dyDescent="0.3">
      <c r="A69" s="6">
        <v>22020603</v>
      </c>
      <c r="B69" s="7" t="s">
        <v>206</v>
      </c>
      <c r="C69" s="10">
        <f>'CHAIR OVERHEAD COST F.xi'!C51+'SLT OVERHEAD COST F.xi'!C51+'COUNCIL OVERHEAD COST F.xi'!C51+'PMD OVERHEAD COST F.xi'!C51+'AGRIC OVERHEAD COST F.xi'!C51+'FINANCE OVERHEAD COST F.xi'!C51+'WORKS OVERHEAD COST F.xi'!C51+'ESD OVERHEAD COST F.xi'!C51+'PHC OVERHEAD COST F.xi'!C51+'WATSAN OVERHEAD COST F.xi'!C51+'TRADITIONAL OVERHEAD COST F.xi'!C49</f>
        <v>0</v>
      </c>
      <c r="D69" s="10">
        <f>'CHAIR OVERHEAD COST F.xi'!D51+'SLT OVERHEAD COST F.xi'!D51+'COUNCIL OVERHEAD COST F.xi'!D51+'PMD OVERHEAD COST F.xi'!D51+'AGRIC OVERHEAD COST F.xi'!D51+'FINANCE OVERHEAD COST F.xi'!D51+'WORKS OVERHEAD COST F.xi'!D51+'ESD OVERHEAD COST F.xi'!D51+'PHC OVERHEAD COST F.xi'!D51+'WATSAN OVERHEAD COST F.xi'!D51+'TRADITIONAL OVERHEAD COST F.xi'!D49</f>
        <v>0</v>
      </c>
      <c r="E69" s="10">
        <f>'CHAIR OVERHEAD COST F.xi'!E51+'SLT OVERHEAD COST F.xi'!E51+'COUNCIL OVERHEAD COST F.xi'!E51+'PMD OVERHEAD COST F.xi'!E51+'AGRIC OVERHEAD COST F.xi'!E51+'FINANCE OVERHEAD COST F.xi'!E51+'WORKS OVERHEAD COST F.xi'!E51+'ESD OVERHEAD COST F.xi'!E51+'PHC OVERHEAD COST F.xi'!E51+'WATSAN OVERHEAD COST F.xi'!E51+'TRADITIONAL OVERHEAD COST F.xi'!E49</f>
        <v>0</v>
      </c>
    </row>
    <row r="70" spans="1:5" x14ac:dyDescent="0.3">
      <c r="A70" s="6">
        <v>22020604</v>
      </c>
      <c r="B70" s="7" t="s">
        <v>207</v>
      </c>
      <c r="C70" s="10">
        <f>'CHAIR OVERHEAD COST F.xi'!C52+'SLT OVERHEAD COST F.xi'!C52+'COUNCIL OVERHEAD COST F.xi'!C52+'PMD OVERHEAD COST F.xi'!C52+'AGRIC OVERHEAD COST F.xi'!C52+'FINANCE OVERHEAD COST F.xi'!C52+'WORKS OVERHEAD COST F.xi'!C52+'ESD OVERHEAD COST F.xi'!C52+'PHC OVERHEAD COST F.xi'!C52+'WATSAN OVERHEAD COST F.xi'!C52+'TRADITIONAL OVERHEAD COST F.xi'!C50</f>
        <v>6000000</v>
      </c>
      <c r="D70" s="10">
        <f>'CHAIR OVERHEAD COST F.xi'!D52+'SLT OVERHEAD COST F.xi'!D52+'COUNCIL OVERHEAD COST F.xi'!D52+'PMD OVERHEAD COST F.xi'!D52+'AGRIC OVERHEAD COST F.xi'!D52+'FINANCE OVERHEAD COST F.xi'!D52+'WORKS OVERHEAD COST F.xi'!D52+'ESD OVERHEAD COST F.xi'!D52+'PHC OVERHEAD COST F.xi'!D52+'WATSAN OVERHEAD COST F.xi'!D52+'TRADITIONAL OVERHEAD COST F.xi'!D50</f>
        <v>4500000</v>
      </c>
      <c r="E70" s="10">
        <f>'CHAIR OVERHEAD COST F.xi'!E52+'SLT OVERHEAD COST F.xi'!E52+'COUNCIL OVERHEAD COST F.xi'!E52+'PMD OVERHEAD COST F.xi'!E52+'AGRIC OVERHEAD COST F.xi'!E52+'FINANCE OVERHEAD COST F.xi'!E52+'WORKS OVERHEAD COST F.xi'!E52+'ESD OVERHEAD COST F.xi'!E52+'PHC OVERHEAD COST F.xi'!E52+'WATSAN OVERHEAD COST F.xi'!E52+'TRADITIONAL OVERHEAD COST F.xi'!E50</f>
        <v>6000000</v>
      </c>
    </row>
    <row r="71" spans="1:5" x14ac:dyDescent="0.3">
      <c r="A71" s="6">
        <v>22020605</v>
      </c>
      <c r="B71" s="7" t="s">
        <v>208</v>
      </c>
      <c r="C71" s="10">
        <f>'CHAIR OVERHEAD COST F.xi'!C53+'SLT OVERHEAD COST F.xi'!C53+'COUNCIL OVERHEAD COST F.xi'!C53+'PMD OVERHEAD COST F.xi'!C53+'AGRIC OVERHEAD COST F.xi'!C53+'FINANCE OVERHEAD COST F.xi'!C53+'WORKS OVERHEAD COST F.xi'!C53+'ESD OVERHEAD COST F.xi'!C53+'PHC OVERHEAD COST F.xi'!C53+'WATSAN OVERHEAD COST F.xi'!C53+'TRADITIONAL OVERHEAD COST F.xi'!C51</f>
        <v>1500000</v>
      </c>
      <c r="D71" s="10">
        <f>'CHAIR OVERHEAD COST F.xi'!D53+'SLT OVERHEAD COST F.xi'!D53+'COUNCIL OVERHEAD COST F.xi'!D53+'PMD OVERHEAD COST F.xi'!D53+'AGRIC OVERHEAD COST F.xi'!D53+'FINANCE OVERHEAD COST F.xi'!D53+'WORKS OVERHEAD COST F.xi'!D53+'ESD OVERHEAD COST F.xi'!D53+'PHC OVERHEAD COST F.xi'!D53+'WATSAN OVERHEAD COST F.xi'!D53+'TRADITIONAL OVERHEAD COST F.xi'!D51</f>
        <v>390000</v>
      </c>
      <c r="E71" s="10">
        <f>'CHAIR OVERHEAD COST F.xi'!E53+'SLT OVERHEAD COST F.xi'!E53+'COUNCIL OVERHEAD COST F.xi'!E53+'PMD OVERHEAD COST F.xi'!E53+'AGRIC OVERHEAD COST F.xi'!E53+'FINANCE OVERHEAD COST F.xi'!E53+'WORKS OVERHEAD COST F.xi'!E53+'ESD OVERHEAD COST F.xi'!E53+'PHC OVERHEAD COST F.xi'!E53+'WATSAN OVERHEAD COST F.xi'!E53+'TRADITIONAL OVERHEAD COST F.xi'!E51</f>
        <v>2500000</v>
      </c>
    </row>
    <row r="72" spans="1:5" ht="30" x14ac:dyDescent="0.3">
      <c r="A72" s="4">
        <v>220207</v>
      </c>
      <c r="B72" s="5" t="s">
        <v>209</v>
      </c>
      <c r="C72" s="11">
        <f>SUM(C73:C80)</f>
        <v>10700000</v>
      </c>
      <c r="D72" s="11">
        <f t="shared" ref="D72:E72" si="11">SUM(D73:D80)</f>
        <v>5450000</v>
      </c>
      <c r="E72" s="11">
        <f t="shared" si="11"/>
        <v>8200000</v>
      </c>
    </row>
    <row r="73" spans="1:5" x14ac:dyDescent="0.3">
      <c r="A73" s="6">
        <v>22020701</v>
      </c>
      <c r="B73" s="7" t="s">
        <v>210</v>
      </c>
      <c r="C73" s="10">
        <f>'CHAIR OVERHEAD COST F.xi'!C55+'SLT OVERHEAD COST F.xi'!C55+'COUNCIL OVERHEAD COST F.xi'!C55+'PMD OVERHEAD COST F.xi'!C55+'AGRIC OVERHEAD COST F.xi'!C55+'FINANCE OVERHEAD COST F.xi'!C55+'WORKS OVERHEAD COST F.xi'!C55+'ESD OVERHEAD COST F.xi'!C55+'PHC OVERHEAD COST F.xi'!C55+'WATSAN OVERHEAD COST F.xi'!C55+'TRADITIONAL OVERHEAD COST F.xi'!C53</f>
        <v>0</v>
      </c>
      <c r="D73" s="10">
        <f>'CHAIR OVERHEAD COST F.xi'!D55+'SLT OVERHEAD COST F.xi'!D55+'COUNCIL OVERHEAD COST F.xi'!D55+'PMD OVERHEAD COST F.xi'!D55+'AGRIC OVERHEAD COST F.xi'!D55+'FINANCE OVERHEAD COST F.xi'!D55+'WORKS OVERHEAD COST F.xi'!D55+'ESD OVERHEAD COST F.xi'!D55+'PHC OVERHEAD COST F.xi'!D55+'WATSAN OVERHEAD COST F.xi'!D55+'TRADITIONAL OVERHEAD COST F.xi'!D53</f>
        <v>0</v>
      </c>
      <c r="E73" s="10">
        <f>'CHAIR OVERHEAD COST F.xi'!E55+'SLT OVERHEAD COST F.xi'!E55+'COUNCIL OVERHEAD COST F.xi'!E55+'PMD OVERHEAD COST F.xi'!E55+'AGRIC OVERHEAD COST F.xi'!E55+'FINANCE OVERHEAD COST F.xi'!E55+'WORKS OVERHEAD COST F.xi'!E55+'ESD OVERHEAD COST F.xi'!E55+'PHC OVERHEAD COST F.xi'!E55+'WATSAN OVERHEAD COST F.xi'!E55+'TRADITIONAL OVERHEAD COST F.xi'!E53</f>
        <v>0</v>
      </c>
    </row>
    <row r="74" spans="1:5" x14ac:dyDescent="0.3">
      <c r="A74" s="6">
        <v>22020702</v>
      </c>
      <c r="B74" s="7" t="s">
        <v>211</v>
      </c>
      <c r="C74" s="10">
        <f>'CHAIR OVERHEAD COST F.xi'!C56+'SLT OVERHEAD COST F.xi'!C56+'COUNCIL OVERHEAD COST F.xi'!C56+'PMD OVERHEAD COST F.xi'!C56+'AGRIC OVERHEAD COST F.xi'!C56+'FINANCE OVERHEAD COST F.xi'!C56+'WORKS OVERHEAD COST F.xi'!C56+'ESD OVERHEAD COST F.xi'!C56+'PHC OVERHEAD COST F.xi'!C56+'WATSAN OVERHEAD COST F.xi'!C56+'TRADITIONAL OVERHEAD COST F.xi'!C54</f>
        <v>0</v>
      </c>
      <c r="D74" s="10">
        <f>'CHAIR OVERHEAD COST F.xi'!D56+'SLT OVERHEAD COST F.xi'!D56+'COUNCIL OVERHEAD COST F.xi'!D56+'PMD OVERHEAD COST F.xi'!D56+'AGRIC OVERHEAD COST F.xi'!D56+'FINANCE OVERHEAD COST F.xi'!D56+'WORKS OVERHEAD COST F.xi'!D56+'ESD OVERHEAD COST F.xi'!D56+'PHC OVERHEAD COST F.xi'!D56+'WATSAN OVERHEAD COST F.xi'!D56+'TRADITIONAL OVERHEAD COST F.xi'!D54</f>
        <v>0</v>
      </c>
      <c r="E74" s="10">
        <f>'CHAIR OVERHEAD COST F.xi'!E56+'SLT OVERHEAD COST F.xi'!E56+'COUNCIL OVERHEAD COST F.xi'!E56+'PMD OVERHEAD COST F.xi'!E56+'AGRIC OVERHEAD COST F.xi'!E56+'FINANCE OVERHEAD COST F.xi'!E56+'WORKS OVERHEAD COST F.xi'!E56+'ESD OVERHEAD COST F.xi'!E56+'PHC OVERHEAD COST F.xi'!E56+'WATSAN OVERHEAD COST F.xi'!E56+'TRADITIONAL OVERHEAD COST F.xi'!E54</f>
        <v>0</v>
      </c>
    </row>
    <row r="75" spans="1:5" x14ac:dyDescent="0.3">
      <c r="A75" s="6">
        <v>22020703</v>
      </c>
      <c r="B75" s="7" t="s">
        <v>212</v>
      </c>
      <c r="C75" s="10">
        <f>'CHAIR OVERHEAD COST F.xi'!C57+'SLT OVERHEAD COST F.xi'!C57+'COUNCIL OVERHEAD COST F.xi'!C57+'PMD OVERHEAD COST F.xi'!C57+'AGRIC OVERHEAD COST F.xi'!C57+'FINANCE OVERHEAD COST F.xi'!C57+'WORKS OVERHEAD COST F.xi'!C57+'ESD OVERHEAD COST F.xi'!C57+'PHC OVERHEAD COST F.xi'!C57+'WATSAN OVERHEAD COST F.xi'!C57+'TRADITIONAL OVERHEAD COST F.xi'!C55</f>
        <v>0</v>
      </c>
      <c r="D75" s="10">
        <f>'CHAIR OVERHEAD COST F.xi'!D57+'SLT OVERHEAD COST F.xi'!D57+'COUNCIL OVERHEAD COST F.xi'!D57+'PMD OVERHEAD COST F.xi'!D57+'AGRIC OVERHEAD COST F.xi'!D57+'FINANCE OVERHEAD COST F.xi'!D57+'WORKS OVERHEAD COST F.xi'!D57+'ESD OVERHEAD COST F.xi'!D57+'PHC OVERHEAD COST F.xi'!D57+'WATSAN OVERHEAD COST F.xi'!D57+'TRADITIONAL OVERHEAD COST F.xi'!D55</f>
        <v>0</v>
      </c>
      <c r="E75" s="10">
        <f>'CHAIR OVERHEAD COST F.xi'!E57+'SLT OVERHEAD COST F.xi'!E57+'COUNCIL OVERHEAD COST F.xi'!E57+'PMD OVERHEAD COST F.xi'!E57+'AGRIC OVERHEAD COST F.xi'!E57+'FINANCE OVERHEAD COST F.xi'!E57+'WORKS OVERHEAD COST F.xi'!E57+'ESD OVERHEAD COST F.xi'!E57+'PHC OVERHEAD COST F.xi'!E57+'WATSAN OVERHEAD COST F.xi'!E57+'TRADITIONAL OVERHEAD COST F.xi'!E55</f>
        <v>0</v>
      </c>
    </row>
    <row r="76" spans="1:5" x14ac:dyDescent="0.3">
      <c r="A76" s="6">
        <v>22020707</v>
      </c>
      <c r="B76" s="7" t="s">
        <v>213</v>
      </c>
      <c r="C76" s="10">
        <f>'CHAIR OVERHEAD COST F.xi'!C58+'SLT OVERHEAD COST F.xi'!C58+'COUNCIL OVERHEAD COST F.xi'!C58+'PMD OVERHEAD COST F.xi'!C58+'AGRIC OVERHEAD COST F.xi'!C58+'FINANCE OVERHEAD COST F.xi'!C58+'WORKS OVERHEAD COST F.xi'!C58+'ESD OVERHEAD COST F.xi'!C58+'PHC OVERHEAD COST F.xi'!C58+'WATSAN OVERHEAD COST F.xi'!C58+'TRADITIONAL OVERHEAD COST F.xi'!C56</f>
        <v>0</v>
      </c>
      <c r="D76" s="10">
        <f>'CHAIR OVERHEAD COST F.xi'!D58+'SLT OVERHEAD COST F.xi'!D58+'COUNCIL OVERHEAD COST F.xi'!D58+'PMD OVERHEAD COST F.xi'!D58+'AGRIC OVERHEAD COST F.xi'!D58+'FINANCE OVERHEAD COST F.xi'!D58+'WORKS OVERHEAD COST F.xi'!D58+'ESD OVERHEAD COST F.xi'!D58+'PHC OVERHEAD COST F.xi'!D58+'WATSAN OVERHEAD COST F.xi'!D58+'TRADITIONAL OVERHEAD COST F.xi'!D56</f>
        <v>0</v>
      </c>
      <c r="E76" s="10">
        <f>'CHAIR OVERHEAD COST F.xi'!E58+'SLT OVERHEAD COST F.xi'!E58+'COUNCIL OVERHEAD COST F.xi'!E58+'PMD OVERHEAD COST F.xi'!E58+'AGRIC OVERHEAD COST F.xi'!E58+'FINANCE OVERHEAD COST F.xi'!E58+'WORKS OVERHEAD COST F.xi'!E58+'ESD OVERHEAD COST F.xi'!E58+'PHC OVERHEAD COST F.xi'!E58+'WATSAN OVERHEAD COST F.xi'!E58+'TRADITIONAL OVERHEAD COST F.xi'!E56</f>
        <v>0</v>
      </c>
    </row>
    <row r="77" spans="1:5" x14ac:dyDescent="0.3">
      <c r="A77" s="6">
        <v>22020708</v>
      </c>
      <c r="B77" s="7" t="s">
        <v>214</v>
      </c>
      <c r="C77" s="10">
        <f>'CHAIR OVERHEAD COST F.xi'!C59+'SLT OVERHEAD COST F.xi'!C59+'COUNCIL OVERHEAD COST F.xi'!C59+'PMD OVERHEAD COST F.xi'!C59+'AGRIC OVERHEAD COST F.xi'!C59+'FINANCE OVERHEAD COST F.xi'!C59+'WORKS OVERHEAD COST F.xi'!C59+'ESD OVERHEAD COST F.xi'!C59+'PHC OVERHEAD COST F.xi'!C59+'WATSAN OVERHEAD COST F.xi'!C59+'TRADITIONAL OVERHEAD COST F.xi'!C57</f>
        <v>10500000</v>
      </c>
      <c r="D77" s="10">
        <f>'CHAIR OVERHEAD COST F.xi'!D59+'SLT OVERHEAD COST F.xi'!D59+'COUNCIL OVERHEAD COST F.xi'!D59+'PMD OVERHEAD COST F.xi'!D59+'AGRIC OVERHEAD COST F.xi'!D59+'FINANCE OVERHEAD COST F.xi'!D59+'WORKS OVERHEAD COST F.xi'!D59+'ESD OVERHEAD COST F.xi'!D59+'PHC OVERHEAD COST F.xi'!D59+'WATSAN OVERHEAD COST F.xi'!D59+'TRADITIONAL OVERHEAD COST F.xi'!D57</f>
        <v>5350000</v>
      </c>
      <c r="E77" s="10">
        <f>'CHAIR OVERHEAD COST F.xi'!E59+'SLT OVERHEAD COST F.xi'!E59+'COUNCIL OVERHEAD COST F.xi'!E59+'PMD OVERHEAD COST F.xi'!E59+'AGRIC OVERHEAD COST F.xi'!E59+'FINANCE OVERHEAD COST F.xi'!E59+'WORKS OVERHEAD COST F.xi'!E59+'ESD OVERHEAD COST F.xi'!E59+'PHC OVERHEAD COST F.xi'!E59+'WATSAN OVERHEAD COST F.xi'!E59+'TRADITIONAL OVERHEAD COST F.xi'!E57</f>
        <v>8000000</v>
      </c>
    </row>
    <row r="78" spans="1:5" x14ac:dyDescent="0.3">
      <c r="A78" s="6">
        <v>22020709</v>
      </c>
      <c r="B78" s="7" t="s">
        <v>540</v>
      </c>
      <c r="C78" s="10">
        <f>'CHAIR OVERHEAD COST F.xi'!C60+'SLT OVERHEAD COST F.xi'!C60+'COUNCIL OVERHEAD COST F.xi'!C60+'PMD OVERHEAD COST F.xi'!C60+'AGRIC OVERHEAD COST F.xi'!C60+'FINANCE OVERHEAD COST F.xi'!C60+'WORKS OVERHEAD COST F.xi'!C60+'ESD OVERHEAD COST F.xi'!C60+'PHC OVERHEAD COST F.xi'!C60+'WATSAN OVERHEAD COST F.xi'!C60+'TRADITIONAL OVERHEAD COST F.xi'!C58</f>
        <v>0</v>
      </c>
      <c r="D78" s="10">
        <f>'CHAIR OVERHEAD COST F.xi'!D60+'SLT OVERHEAD COST F.xi'!D60+'COUNCIL OVERHEAD COST F.xi'!D60+'PMD OVERHEAD COST F.xi'!D60+'AGRIC OVERHEAD COST F.xi'!D60+'FINANCE OVERHEAD COST F.xi'!D60+'WORKS OVERHEAD COST F.xi'!D60+'ESD OVERHEAD COST F.xi'!D60+'PHC OVERHEAD COST F.xi'!D60+'WATSAN OVERHEAD COST F.xi'!D60+'TRADITIONAL OVERHEAD COST F.xi'!D58</f>
        <v>0</v>
      </c>
      <c r="E78" s="10">
        <f>'CHAIR OVERHEAD COST F.xi'!E60+'SLT OVERHEAD COST F.xi'!E60+'COUNCIL OVERHEAD COST F.xi'!E60+'PMD OVERHEAD COST F.xi'!E60+'AGRIC OVERHEAD COST F.xi'!E60+'FINANCE OVERHEAD COST F.xi'!E60+'WORKS OVERHEAD COST F.xi'!E60+'ESD OVERHEAD COST F.xi'!E60+'PHC OVERHEAD COST F.xi'!E60+'WATSAN OVERHEAD COST F.xi'!E60+'TRADITIONAL OVERHEAD COST F.xi'!E58</f>
        <v>0</v>
      </c>
    </row>
    <row r="79" spans="1:5" x14ac:dyDescent="0.3">
      <c r="A79" s="6">
        <v>22020711</v>
      </c>
      <c r="B79" s="7" t="s">
        <v>541</v>
      </c>
      <c r="C79" s="10">
        <f>'CHAIR OVERHEAD COST F.xi'!C61+'SLT OVERHEAD COST F.xi'!C61+'COUNCIL OVERHEAD COST F.xi'!C61+'PMD OVERHEAD COST F.xi'!C61+'AGRIC OVERHEAD COST F.xi'!C61+'FINANCE OVERHEAD COST F.xi'!C61+'WORKS OVERHEAD COST F.xi'!C61+'ESD OVERHEAD COST F.xi'!C61+'PHC OVERHEAD COST F.xi'!C61+'WATSAN OVERHEAD COST F.xi'!C61+'TRADITIONAL OVERHEAD COST F.xi'!C59</f>
        <v>0</v>
      </c>
      <c r="D79" s="10">
        <f>'CHAIR OVERHEAD COST F.xi'!D61+'SLT OVERHEAD COST F.xi'!D61+'COUNCIL OVERHEAD COST F.xi'!D61+'PMD OVERHEAD COST F.xi'!D61+'AGRIC OVERHEAD COST F.xi'!D61+'FINANCE OVERHEAD COST F.xi'!D61+'WORKS OVERHEAD COST F.xi'!D61+'ESD OVERHEAD COST F.xi'!D61+'PHC OVERHEAD COST F.xi'!D61+'WATSAN OVERHEAD COST F.xi'!D61+'TRADITIONAL OVERHEAD COST F.xi'!D59</f>
        <v>0</v>
      </c>
      <c r="E79" s="10">
        <f>'CHAIR OVERHEAD COST F.xi'!E61+'SLT OVERHEAD COST F.xi'!E61+'COUNCIL OVERHEAD COST F.xi'!E61+'PMD OVERHEAD COST F.xi'!E61+'AGRIC OVERHEAD COST F.xi'!E61+'FINANCE OVERHEAD COST F.xi'!E61+'WORKS OVERHEAD COST F.xi'!E61+'ESD OVERHEAD COST F.xi'!E61+'PHC OVERHEAD COST F.xi'!E61+'WATSAN OVERHEAD COST F.xi'!E61+'TRADITIONAL OVERHEAD COST F.xi'!E59</f>
        <v>0</v>
      </c>
    </row>
    <row r="80" spans="1:5" x14ac:dyDescent="0.3">
      <c r="A80" s="6">
        <v>22020712</v>
      </c>
      <c r="B80" s="7" t="s">
        <v>542</v>
      </c>
      <c r="C80" s="10">
        <f>'CHAIR OVERHEAD COST F.xi'!C62+'SLT OVERHEAD COST F.xi'!C62+'COUNCIL OVERHEAD COST F.xi'!C62+'PMD OVERHEAD COST F.xi'!C62+'AGRIC OVERHEAD COST F.xi'!C62+'FINANCE OVERHEAD COST F.xi'!C62+'WORKS OVERHEAD COST F.xi'!C62+'ESD OVERHEAD COST F.xi'!C62+'PHC OVERHEAD COST F.xi'!C62+'WATSAN OVERHEAD COST F.xi'!C62+'TRADITIONAL OVERHEAD COST F.xi'!C60</f>
        <v>200000</v>
      </c>
      <c r="D80" s="10">
        <f>'CHAIR OVERHEAD COST F.xi'!D62+'SLT OVERHEAD COST F.xi'!D62+'COUNCIL OVERHEAD COST F.xi'!D62+'PMD OVERHEAD COST F.xi'!D62+'AGRIC OVERHEAD COST F.xi'!D62+'FINANCE OVERHEAD COST F.xi'!D62+'WORKS OVERHEAD COST F.xi'!D62+'ESD OVERHEAD COST F.xi'!D62+'PHC OVERHEAD COST F.xi'!D62+'WATSAN OVERHEAD COST F.xi'!D62+'TRADITIONAL OVERHEAD COST F.xi'!D60</f>
        <v>100000</v>
      </c>
      <c r="E80" s="10">
        <f>'CHAIR OVERHEAD COST F.xi'!E62+'SLT OVERHEAD COST F.xi'!E62+'COUNCIL OVERHEAD COST F.xi'!E62+'PMD OVERHEAD COST F.xi'!E62+'AGRIC OVERHEAD COST F.xi'!E62+'FINANCE OVERHEAD COST F.xi'!E62+'WORKS OVERHEAD COST F.xi'!E62+'ESD OVERHEAD COST F.xi'!E62+'PHC OVERHEAD COST F.xi'!E62+'WATSAN OVERHEAD COST F.xi'!E62+'TRADITIONAL OVERHEAD COST F.xi'!E60</f>
        <v>200000</v>
      </c>
    </row>
    <row r="81" spans="1:5" x14ac:dyDescent="0.3">
      <c r="A81" s="4">
        <v>220208</v>
      </c>
      <c r="B81" s="5" t="s">
        <v>215</v>
      </c>
      <c r="C81" s="11">
        <f>SUM(C82:C84)</f>
        <v>25000000</v>
      </c>
      <c r="D81" s="11">
        <f t="shared" ref="D81:E81" si="12">SUM(D82:D84)</f>
        <v>13650000</v>
      </c>
      <c r="E81" s="11">
        <f t="shared" si="12"/>
        <v>30000000</v>
      </c>
    </row>
    <row r="82" spans="1:5" x14ac:dyDescent="0.3">
      <c r="A82" s="6">
        <v>22020801</v>
      </c>
      <c r="B82" s="7" t="s">
        <v>216</v>
      </c>
      <c r="C82" s="10">
        <f>'CHAIR OVERHEAD COST F.xi'!C64+'SLT OVERHEAD COST F.xi'!C64+'COUNCIL OVERHEAD COST F.xi'!C64+'PMD OVERHEAD COST F.xi'!C64+'AGRIC OVERHEAD COST F.xi'!C64+'FINANCE OVERHEAD COST F.xi'!C64+'WORKS OVERHEAD COST F.xi'!C64+'ESD OVERHEAD COST F.xi'!C64+'PHC OVERHEAD COST F.xi'!C64+'WATSAN OVERHEAD COST F.xi'!C64+'TRADITIONAL OVERHEAD COST F.xi'!C62</f>
        <v>3500000</v>
      </c>
      <c r="D82" s="10">
        <f>'CHAIR OVERHEAD COST F.xi'!D64+'SLT OVERHEAD COST F.xi'!D64+'COUNCIL OVERHEAD COST F.xi'!D64+'PMD OVERHEAD COST F.xi'!D64+'AGRIC OVERHEAD COST F.xi'!D64+'FINANCE OVERHEAD COST F.xi'!D64+'WORKS OVERHEAD COST F.xi'!D64+'ESD OVERHEAD COST F.xi'!D64+'PHC OVERHEAD COST F.xi'!D64+'WATSAN OVERHEAD COST F.xi'!D64+'TRADITIONAL OVERHEAD COST F.xi'!D62</f>
        <v>650000</v>
      </c>
      <c r="E82" s="10">
        <f>'CHAIR OVERHEAD COST F.xi'!E64+'SLT OVERHEAD COST F.xi'!E64+'COUNCIL OVERHEAD COST F.xi'!E64+'PMD OVERHEAD COST F.xi'!E64+'AGRIC OVERHEAD COST F.xi'!E64+'FINANCE OVERHEAD COST F.xi'!E64+'WORKS OVERHEAD COST F.xi'!E64+'ESD OVERHEAD COST F.xi'!E64+'PHC OVERHEAD COST F.xi'!E64+'WATSAN OVERHEAD COST F.xi'!E64+'TRADITIONAL OVERHEAD COST F.xi'!E62</f>
        <v>18500000</v>
      </c>
    </row>
    <row r="83" spans="1:5" x14ac:dyDescent="0.3">
      <c r="A83" s="6">
        <v>22020802</v>
      </c>
      <c r="B83" s="7" t="s">
        <v>217</v>
      </c>
      <c r="C83" s="10">
        <f>'CHAIR OVERHEAD COST F.xi'!C65+'SLT OVERHEAD COST F.xi'!C65+'COUNCIL OVERHEAD COST F.xi'!C65+'PMD OVERHEAD COST F.xi'!C65+'AGRIC OVERHEAD COST F.xi'!C65+'FINANCE OVERHEAD COST F.xi'!C65+'WORKS OVERHEAD COST F.xi'!C65+'ESD OVERHEAD COST F.xi'!C65+'PHC OVERHEAD COST F.xi'!C65+'WATSAN OVERHEAD COST F.xi'!C65+'TRADITIONAL OVERHEAD COST F.xi'!C63</f>
        <v>0</v>
      </c>
      <c r="D83" s="10">
        <f>'CHAIR OVERHEAD COST F.xi'!D65+'SLT OVERHEAD COST F.xi'!D65+'COUNCIL OVERHEAD COST F.xi'!D65+'PMD OVERHEAD COST F.xi'!D65+'AGRIC OVERHEAD COST F.xi'!D65+'FINANCE OVERHEAD COST F.xi'!D65+'WORKS OVERHEAD COST F.xi'!D65+'ESD OVERHEAD COST F.xi'!D65+'PHC OVERHEAD COST F.xi'!D65+'WATSAN OVERHEAD COST F.xi'!D65+'TRADITIONAL OVERHEAD COST F.xi'!D63</f>
        <v>0</v>
      </c>
      <c r="E83" s="10">
        <f>'CHAIR OVERHEAD COST F.xi'!E65+'SLT OVERHEAD COST F.xi'!E65+'COUNCIL OVERHEAD COST F.xi'!E65+'PMD OVERHEAD COST F.xi'!E65+'AGRIC OVERHEAD COST F.xi'!E65+'FINANCE OVERHEAD COST F.xi'!E65+'WORKS OVERHEAD COST F.xi'!E65+'ESD OVERHEAD COST F.xi'!E65+'PHC OVERHEAD COST F.xi'!E65+'WATSAN OVERHEAD COST F.xi'!E65+'TRADITIONAL OVERHEAD COST F.xi'!E63</f>
        <v>0</v>
      </c>
    </row>
    <row r="84" spans="1:5" x14ac:dyDescent="0.3">
      <c r="A84" s="6">
        <v>22020803</v>
      </c>
      <c r="B84" s="7" t="s">
        <v>218</v>
      </c>
      <c r="C84" s="10">
        <f>'CHAIR OVERHEAD COST F.xi'!C66+'SLT OVERHEAD COST F.xi'!C66+'COUNCIL OVERHEAD COST F.xi'!C66+'PMD OVERHEAD COST F.xi'!C66+'AGRIC OVERHEAD COST F.xi'!C66+'FINANCE OVERHEAD COST F.xi'!C66+'WORKS OVERHEAD COST F.xi'!C66+'ESD OVERHEAD COST F.xi'!C66+'PHC OVERHEAD COST F.xi'!C66+'WATSAN OVERHEAD COST F.xi'!C66+'TRADITIONAL OVERHEAD COST F.xi'!C64</f>
        <v>21500000</v>
      </c>
      <c r="D84" s="10">
        <f>'CHAIR OVERHEAD COST F.xi'!D66+'SLT OVERHEAD COST F.xi'!D66+'COUNCIL OVERHEAD COST F.xi'!D66+'PMD OVERHEAD COST F.xi'!D66+'AGRIC OVERHEAD COST F.xi'!D66+'FINANCE OVERHEAD COST F.xi'!D66+'WORKS OVERHEAD COST F.xi'!D66+'ESD OVERHEAD COST F.xi'!D66+'PHC OVERHEAD COST F.xi'!D66+'WATSAN OVERHEAD COST F.xi'!D66+'TRADITIONAL OVERHEAD COST F.xi'!D64</f>
        <v>13000000</v>
      </c>
      <c r="E84" s="10">
        <f>'CHAIR OVERHEAD COST F.xi'!E66+'SLT OVERHEAD COST F.xi'!E66+'COUNCIL OVERHEAD COST F.xi'!E66+'PMD OVERHEAD COST F.xi'!E66+'AGRIC OVERHEAD COST F.xi'!E66+'FINANCE OVERHEAD COST F.xi'!E66+'WORKS OVERHEAD COST F.xi'!E66+'ESD OVERHEAD COST F.xi'!E66+'PHC OVERHEAD COST F.xi'!E66+'WATSAN OVERHEAD COST F.xi'!E66+'TRADITIONAL OVERHEAD COST F.xi'!E64</f>
        <v>11500000</v>
      </c>
    </row>
    <row r="85" spans="1:5" x14ac:dyDescent="0.3">
      <c r="A85" s="4">
        <v>220209</v>
      </c>
      <c r="B85" s="5" t="s">
        <v>219</v>
      </c>
      <c r="C85" s="11">
        <f>SUM(C86:C87)</f>
        <v>500000</v>
      </c>
      <c r="D85" s="11">
        <f t="shared" ref="D85:E85" si="13">SUM(D86:D87)</f>
        <v>145713.26999999999</v>
      </c>
      <c r="E85" s="11">
        <f t="shared" si="13"/>
        <v>262970.15999999997</v>
      </c>
    </row>
    <row r="86" spans="1:5" x14ac:dyDescent="0.3">
      <c r="A86" s="6">
        <v>22020901</v>
      </c>
      <c r="B86" s="7" t="s">
        <v>538</v>
      </c>
      <c r="C86" s="10">
        <f>'CHAIR OVERHEAD COST F.xi'!C68+'SLT OVERHEAD COST F.xi'!C68+'COUNCIL OVERHEAD COST F.xi'!C68+'PMD OVERHEAD COST F.xi'!C68+'AGRIC OVERHEAD COST F.xi'!C68+'FINANCE OVERHEAD COST F.xi'!C68+'WORKS OVERHEAD COST F.xi'!C68+'ESD OVERHEAD COST F.xi'!C68+'PHC OVERHEAD COST F.xi'!C68+'WATSAN OVERHEAD COST F.xi'!C68+'TRADITIONAL OVERHEAD COST F.xi'!C66</f>
        <v>500000</v>
      </c>
      <c r="D86" s="10">
        <f>'CHAIR OVERHEAD COST F.xi'!D68+'SLT OVERHEAD COST F.xi'!D68+'COUNCIL OVERHEAD COST F.xi'!D68+'PMD OVERHEAD COST F.xi'!D68+'AGRIC OVERHEAD COST F.xi'!D68+'FINANCE OVERHEAD COST F.xi'!D68+'WORKS OVERHEAD COST F.xi'!D68+'ESD OVERHEAD COST F.xi'!D68+'PHC OVERHEAD COST F.xi'!D68+'WATSAN OVERHEAD COST F.xi'!D68+'TRADITIONAL OVERHEAD COST F.xi'!D66</f>
        <v>145713.26999999999</v>
      </c>
      <c r="E86" s="10">
        <f>'CHAIR OVERHEAD COST F.xi'!E68+'SLT OVERHEAD COST F.xi'!E68+'COUNCIL OVERHEAD COST F.xi'!E68+'PMD OVERHEAD COST F.xi'!E68+'AGRIC OVERHEAD COST F.xi'!E68+'FINANCE OVERHEAD COST F.xi'!E68+'WORKS OVERHEAD COST F.xi'!E68+'ESD OVERHEAD COST F.xi'!E68+'PHC OVERHEAD COST F.xi'!E68+'WATSAN OVERHEAD COST F.xi'!E68+'TRADITIONAL OVERHEAD COST F.xi'!E66</f>
        <v>262970.15999999997</v>
      </c>
    </row>
    <row r="87" spans="1:5" x14ac:dyDescent="0.3">
      <c r="A87" s="6">
        <v>22020902</v>
      </c>
      <c r="B87" s="7" t="s">
        <v>220</v>
      </c>
      <c r="C87" s="10">
        <f>'CHAIR OVERHEAD COST F.xi'!C69+'SLT OVERHEAD COST F.xi'!C69+'COUNCIL OVERHEAD COST F.xi'!C69+'PMD OVERHEAD COST F.xi'!C69+'AGRIC OVERHEAD COST F.xi'!C69+'FINANCE OVERHEAD COST F.xi'!C69+'WORKS OVERHEAD COST F.xi'!C69+'ESD OVERHEAD COST F.xi'!C69+'PHC OVERHEAD COST F.xi'!C69+'WATSAN OVERHEAD COST F.xi'!C69+'TRADITIONAL OVERHEAD COST F.xi'!C67</f>
        <v>0</v>
      </c>
      <c r="D87" s="10">
        <f>'CHAIR OVERHEAD COST F.xi'!D69+'SLT OVERHEAD COST F.xi'!D69+'COUNCIL OVERHEAD COST F.xi'!D69+'PMD OVERHEAD COST F.xi'!D69+'AGRIC OVERHEAD COST F.xi'!D69+'FINANCE OVERHEAD COST F.xi'!D69+'WORKS OVERHEAD COST F.xi'!D69+'ESD OVERHEAD COST F.xi'!D69+'PHC OVERHEAD COST F.xi'!D69+'WATSAN OVERHEAD COST F.xi'!D69+'TRADITIONAL OVERHEAD COST F.xi'!D67</f>
        <v>0</v>
      </c>
      <c r="E87" s="10">
        <f>'CHAIR OVERHEAD COST F.xi'!E69+'SLT OVERHEAD COST F.xi'!E69+'COUNCIL OVERHEAD COST F.xi'!E69+'PMD OVERHEAD COST F.xi'!E69+'AGRIC OVERHEAD COST F.xi'!E69+'FINANCE OVERHEAD COST F.xi'!E69+'WORKS OVERHEAD COST F.xi'!E69+'ESD OVERHEAD COST F.xi'!E69+'PHC OVERHEAD COST F.xi'!E69+'WATSAN OVERHEAD COST F.xi'!E69+'TRADITIONAL OVERHEAD COST F.xi'!E67</f>
        <v>0</v>
      </c>
    </row>
    <row r="88" spans="1:5" x14ac:dyDescent="0.3">
      <c r="A88" s="4">
        <v>220210</v>
      </c>
      <c r="B88" s="5" t="s">
        <v>221</v>
      </c>
      <c r="C88" s="11">
        <f>SUM(C89:C102)</f>
        <v>322000000</v>
      </c>
      <c r="D88" s="11">
        <f t="shared" ref="D88:E88" si="14">SUM(D89:D102)</f>
        <v>183476294.36000001</v>
      </c>
      <c r="E88" s="11">
        <f t="shared" si="14"/>
        <v>349500000</v>
      </c>
    </row>
    <row r="89" spans="1:5" x14ac:dyDescent="0.3">
      <c r="A89" s="6">
        <v>22021001</v>
      </c>
      <c r="B89" s="7" t="s">
        <v>222</v>
      </c>
      <c r="C89" s="10">
        <f>'CHAIR OVERHEAD COST F.xi'!C71+'SLT OVERHEAD COST F.xi'!C71+'COUNCIL OVERHEAD COST F.xi'!C71+'PMD OVERHEAD COST F.xi'!C71+'AGRIC OVERHEAD COST F.xi'!C71+'FINANCE OVERHEAD COST F.xi'!C71+'WORKS OVERHEAD COST F.xi'!C71+'ESD OVERHEAD COST F.xi'!C71+'PHC OVERHEAD COST F.xi'!C71+'WATSAN OVERHEAD COST F.xi'!C71+'TRADITIONAL OVERHEAD COST F.xi'!C69</f>
        <v>37000000</v>
      </c>
      <c r="D89" s="10">
        <f>'CHAIR OVERHEAD COST F.xi'!D71+'SLT OVERHEAD COST F.xi'!D71+'COUNCIL OVERHEAD COST F.xi'!D71+'PMD OVERHEAD COST F.xi'!D71+'AGRIC OVERHEAD COST F.xi'!D71+'FINANCE OVERHEAD COST F.xi'!D71+'WORKS OVERHEAD COST F.xi'!D71+'ESD OVERHEAD COST F.xi'!D71+'PHC OVERHEAD COST F.xi'!D71+'WATSAN OVERHEAD COST F.xi'!D71+'TRADITIONAL OVERHEAD COST F.xi'!D69</f>
        <v>13957000</v>
      </c>
      <c r="E89" s="10">
        <f>'CHAIR OVERHEAD COST F.xi'!E71+'SLT OVERHEAD COST F.xi'!E71+'COUNCIL OVERHEAD COST F.xi'!E71+'PMD OVERHEAD COST F.xi'!E71+'AGRIC OVERHEAD COST F.xi'!E71+'FINANCE OVERHEAD COST F.xi'!E71+'WORKS OVERHEAD COST F.xi'!E71+'ESD OVERHEAD COST F.xi'!E71+'PHC OVERHEAD COST F.xi'!E71+'WATSAN OVERHEAD COST F.xi'!E71+'TRADITIONAL OVERHEAD COST F.xi'!E69</f>
        <v>29500000</v>
      </c>
    </row>
    <row r="90" spans="1:5" x14ac:dyDescent="0.3">
      <c r="A90" s="6">
        <v>22021002</v>
      </c>
      <c r="B90" s="7" t="s">
        <v>223</v>
      </c>
      <c r="C90" s="10">
        <f>'CHAIR OVERHEAD COST F.xi'!C72+'SLT OVERHEAD COST F.xi'!C72+'COUNCIL OVERHEAD COST F.xi'!C72+'PMD OVERHEAD COST F.xi'!C72+'AGRIC OVERHEAD COST F.xi'!C72+'FINANCE OVERHEAD COST F.xi'!C72+'WORKS OVERHEAD COST F.xi'!C72+'ESD OVERHEAD COST F.xi'!C72+'PHC OVERHEAD COST F.xi'!C72+'WATSAN OVERHEAD COST F.xi'!C72+'TRADITIONAL OVERHEAD COST F.xi'!C70</f>
        <v>22000000</v>
      </c>
      <c r="D90" s="10">
        <f>'CHAIR OVERHEAD COST F.xi'!D72+'SLT OVERHEAD COST F.xi'!D72+'COUNCIL OVERHEAD COST F.xi'!D72+'PMD OVERHEAD COST F.xi'!D72+'AGRIC OVERHEAD COST F.xi'!D72+'FINANCE OVERHEAD COST F.xi'!D72+'WORKS OVERHEAD COST F.xi'!D72+'ESD OVERHEAD COST F.xi'!D72+'PHC OVERHEAD COST F.xi'!D72+'WATSAN OVERHEAD COST F.xi'!D72+'TRADITIONAL OVERHEAD COST F.xi'!D70</f>
        <v>6080000</v>
      </c>
      <c r="E90" s="10">
        <f>'CHAIR OVERHEAD COST F.xi'!E72+'SLT OVERHEAD COST F.xi'!E72+'COUNCIL OVERHEAD COST F.xi'!E72+'PMD OVERHEAD COST F.xi'!E72+'AGRIC OVERHEAD COST F.xi'!E72+'FINANCE OVERHEAD COST F.xi'!E72+'WORKS OVERHEAD COST F.xi'!E72+'ESD OVERHEAD COST F.xi'!E72+'PHC OVERHEAD COST F.xi'!E72+'WATSAN OVERHEAD COST F.xi'!E72+'TRADITIONAL OVERHEAD COST F.xi'!E70</f>
        <v>8500000</v>
      </c>
    </row>
    <row r="91" spans="1:5" x14ac:dyDescent="0.3">
      <c r="A91" s="6">
        <v>22021003</v>
      </c>
      <c r="B91" s="7" t="s">
        <v>224</v>
      </c>
      <c r="C91" s="10">
        <f>'CHAIR OVERHEAD COST F.xi'!C73+'SLT OVERHEAD COST F.xi'!C73+'COUNCIL OVERHEAD COST F.xi'!C73+'PMD OVERHEAD COST F.xi'!C73+'AGRIC OVERHEAD COST F.xi'!C73+'FINANCE OVERHEAD COST F.xi'!C73+'WORKS OVERHEAD COST F.xi'!C73+'ESD OVERHEAD COST F.xi'!C73+'PHC OVERHEAD COST F.xi'!C73+'WATSAN OVERHEAD COST F.xi'!C73+'TRADITIONAL OVERHEAD COST F.xi'!C71</f>
        <v>0</v>
      </c>
      <c r="D91" s="10">
        <f>'CHAIR OVERHEAD COST F.xi'!D73+'SLT OVERHEAD COST F.xi'!D73+'COUNCIL OVERHEAD COST F.xi'!D73+'PMD OVERHEAD COST F.xi'!D73+'AGRIC OVERHEAD COST F.xi'!D73+'FINANCE OVERHEAD COST F.xi'!D73+'WORKS OVERHEAD COST F.xi'!D73+'ESD OVERHEAD COST F.xi'!D73+'PHC OVERHEAD COST F.xi'!D73+'WATSAN OVERHEAD COST F.xi'!D73+'TRADITIONAL OVERHEAD COST F.xi'!D71</f>
        <v>0</v>
      </c>
      <c r="E91" s="10">
        <f>'CHAIR OVERHEAD COST F.xi'!E73+'SLT OVERHEAD COST F.xi'!E73+'COUNCIL OVERHEAD COST F.xi'!E73+'PMD OVERHEAD COST F.xi'!E73+'AGRIC OVERHEAD COST F.xi'!E73+'FINANCE OVERHEAD COST F.xi'!E73+'WORKS OVERHEAD COST F.xi'!E73+'ESD OVERHEAD COST F.xi'!E73+'PHC OVERHEAD COST F.xi'!E73+'WATSAN OVERHEAD COST F.xi'!E73+'TRADITIONAL OVERHEAD COST F.xi'!E71</f>
        <v>1500000</v>
      </c>
    </row>
    <row r="92" spans="1:5" x14ac:dyDescent="0.3">
      <c r="A92" s="6">
        <v>22021004</v>
      </c>
      <c r="B92" s="7" t="s">
        <v>225</v>
      </c>
      <c r="C92" s="10">
        <f>'CHAIR OVERHEAD COST F.xi'!C74+'SLT OVERHEAD COST F.xi'!C74+'COUNCIL OVERHEAD COST F.xi'!C74+'PMD OVERHEAD COST F.xi'!C74+'AGRIC OVERHEAD COST F.xi'!C74+'FINANCE OVERHEAD COST F.xi'!C74+'WORKS OVERHEAD COST F.xi'!C74+'ESD OVERHEAD COST F.xi'!C74+'PHC OVERHEAD COST F.xi'!C74+'WATSAN OVERHEAD COST F.xi'!C74+'TRADITIONAL OVERHEAD COST F.xi'!C72</f>
        <v>0</v>
      </c>
      <c r="D92" s="10">
        <f>'CHAIR OVERHEAD COST F.xi'!D74+'SLT OVERHEAD COST F.xi'!D74+'COUNCIL OVERHEAD COST F.xi'!D74+'PMD OVERHEAD COST F.xi'!D74+'AGRIC OVERHEAD COST F.xi'!D74+'FINANCE OVERHEAD COST F.xi'!D74+'WORKS OVERHEAD COST F.xi'!D74+'ESD OVERHEAD COST F.xi'!D74+'PHC OVERHEAD COST F.xi'!D74+'WATSAN OVERHEAD COST F.xi'!D74+'TRADITIONAL OVERHEAD COST F.xi'!D72</f>
        <v>0</v>
      </c>
      <c r="E92" s="10">
        <f>'CHAIR OVERHEAD COST F.xi'!E74+'SLT OVERHEAD COST F.xi'!E74+'COUNCIL OVERHEAD COST F.xi'!E74+'PMD OVERHEAD COST F.xi'!E74+'AGRIC OVERHEAD COST F.xi'!E74+'FINANCE OVERHEAD COST F.xi'!E74+'WORKS OVERHEAD COST F.xi'!E74+'ESD OVERHEAD COST F.xi'!E74+'PHC OVERHEAD COST F.xi'!E74+'WATSAN OVERHEAD COST F.xi'!E74+'TRADITIONAL OVERHEAD COST F.xi'!E72</f>
        <v>6000000</v>
      </c>
    </row>
    <row r="93" spans="1:5" x14ac:dyDescent="0.3">
      <c r="A93" s="6">
        <v>22021006</v>
      </c>
      <c r="B93" s="7" t="s">
        <v>226</v>
      </c>
      <c r="C93" s="10">
        <f>'CHAIR OVERHEAD COST F.xi'!C75+'SLT OVERHEAD COST F.xi'!C75+'COUNCIL OVERHEAD COST F.xi'!C75+'PMD OVERHEAD COST F.xi'!C75+'AGRIC OVERHEAD COST F.xi'!C75+'FINANCE OVERHEAD COST F.xi'!C75+'WORKS OVERHEAD COST F.xi'!C75+'ESD OVERHEAD COST F.xi'!C75+'PHC OVERHEAD COST F.xi'!C75+'WATSAN OVERHEAD COST F.xi'!C75+'TRADITIONAL OVERHEAD COST F.xi'!C73</f>
        <v>0</v>
      </c>
      <c r="D93" s="10">
        <f>'CHAIR OVERHEAD COST F.xi'!D75+'SLT OVERHEAD COST F.xi'!D75+'COUNCIL OVERHEAD COST F.xi'!D75+'PMD OVERHEAD COST F.xi'!D75+'AGRIC OVERHEAD COST F.xi'!D75+'FINANCE OVERHEAD COST F.xi'!D75+'WORKS OVERHEAD COST F.xi'!D75+'ESD OVERHEAD COST F.xi'!D75+'PHC OVERHEAD COST F.xi'!D75+'WATSAN OVERHEAD COST F.xi'!D75+'TRADITIONAL OVERHEAD COST F.xi'!D73</f>
        <v>0</v>
      </c>
      <c r="E93" s="10">
        <f>'CHAIR OVERHEAD COST F.xi'!E75+'SLT OVERHEAD COST F.xi'!E75+'COUNCIL OVERHEAD COST F.xi'!E75+'PMD OVERHEAD COST F.xi'!E75+'AGRIC OVERHEAD COST F.xi'!E75+'FINANCE OVERHEAD COST F.xi'!E75+'WORKS OVERHEAD COST F.xi'!E75+'ESD OVERHEAD COST F.xi'!E75+'PHC OVERHEAD COST F.xi'!E75+'WATSAN OVERHEAD COST F.xi'!E75+'TRADITIONAL OVERHEAD COST F.xi'!E73</f>
        <v>0</v>
      </c>
    </row>
    <row r="94" spans="1:5" x14ac:dyDescent="0.3">
      <c r="A94" s="6">
        <v>22021007</v>
      </c>
      <c r="B94" s="7" t="s">
        <v>227</v>
      </c>
      <c r="C94" s="10">
        <f>'CHAIR OVERHEAD COST F.xi'!C76+'SLT OVERHEAD COST F.xi'!C76+'COUNCIL OVERHEAD COST F.xi'!C76+'PMD OVERHEAD COST F.xi'!C76+'AGRIC OVERHEAD COST F.xi'!C76+'FINANCE OVERHEAD COST F.xi'!C76+'WORKS OVERHEAD COST F.xi'!C76+'ESD OVERHEAD COST F.xi'!C76+'PHC OVERHEAD COST F.xi'!C76+'WATSAN OVERHEAD COST F.xi'!C76+'TRADITIONAL OVERHEAD COST F.xi'!C74</f>
        <v>103000000</v>
      </c>
      <c r="D94" s="10">
        <f>'CHAIR OVERHEAD COST F.xi'!D76+'SLT OVERHEAD COST F.xi'!D76+'COUNCIL OVERHEAD COST F.xi'!D76+'PMD OVERHEAD COST F.xi'!D76+'AGRIC OVERHEAD COST F.xi'!D76+'FINANCE OVERHEAD COST F.xi'!D76+'WORKS OVERHEAD COST F.xi'!D76+'ESD OVERHEAD COST F.xi'!D76+'PHC OVERHEAD COST F.xi'!D76+'WATSAN OVERHEAD COST F.xi'!D76+'TRADITIONAL OVERHEAD COST F.xi'!D74</f>
        <v>62330100</v>
      </c>
      <c r="E94" s="10">
        <f>'CHAIR OVERHEAD COST F.xi'!E76+'SLT OVERHEAD COST F.xi'!E76+'COUNCIL OVERHEAD COST F.xi'!E76+'PMD OVERHEAD COST F.xi'!E76+'AGRIC OVERHEAD COST F.xi'!E76+'FINANCE OVERHEAD COST F.xi'!E76+'WORKS OVERHEAD COST F.xi'!E76+'ESD OVERHEAD COST F.xi'!E76+'PHC OVERHEAD COST F.xi'!E76+'WATSAN OVERHEAD COST F.xi'!E76+'TRADITIONAL OVERHEAD COST F.xi'!E74</f>
        <v>94500000</v>
      </c>
    </row>
    <row r="95" spans="1:5" x14ac:dyDescent="0.3">
      <c r="A95" s="6">
        <v>22021008</v>
      </c>
      <c r="B95" s="7" t="s">
        <v>228</v>
      </c>
      <c r="C95" s="10">
        <f>'CHAIR OVERHEAD COST F.xi'!C77+'SLT OVERHEAD COST F.xi'!C77+'COUNCIL OVERHEAD COST F.xi'!C77+'PMD OVERHEAD COST F.xi'!C77+'AGRIC OVERHEAD COST F.xi'!C77+'FINANCE OVERHEAD COST F.xi'!C77+'WORKS OVERHEAD COST F.xi'!C77+'ESD OVERHEAD COST F.xi'!C77+'PHC OVERHEAD COST F.xi'!C77+'WATSAN OVERHEAD COST F.xi'!C77+'TRADITIONAL OVERHEAD COST F.xi'!C75</f>
        <v>0</v>
      </c>
      <c r="D95" s="10">
        <f>'CHAIR OVERHEAD COST F.xi'!D77+'SLT OVERHEAD COST F.xi'!D77+'COUNCIL OVERHEAD COST F.xi'!D77+'PMD OVERHEAD COST F.xi'!D77+'AGRIC OVERHEAD COST F.xi'!D77+'FINANCE OVERHEAD COST F.xi'!D77+'WORKS OVERHEAD COST F.xi'!D77+'ESD OVERHEAD COST F.xi'!D77+'PHC OVERHEAD COST F.xi'!D77+'WATSAN OVERHEAD COST F.xi'!D77+'TRADITIONAL OVERHEAD COST F.xi'!D75</f>
        <v>0</v>
      </c>
      <c r="E95" s="10">
        <f>'CHAIR OVERHEAD COST F.xi'!E77+'SLT OVERHEAD COST F.xi'!E77+'COUNCIL OVERHEAD COST F.xi'!E77+'PMD OVERHEAD COST F.xi'!E77+'AGRIC OVERHEAD COST F.xi'!E77+'FINANCE OVERHEAD COST F.xi'!E77+'WORKS OVERHEAD COST F.xi'!E77+'ESD OVERHEAD COST F.xi'!E77+'PHC OVERHEAD COST F.xi'!E77+'WATSAN OVERHEAD COST F.xi'!E77+'TRADITIONAL OVERHEAD COST F.xi'!E75</f>
        <v>0</v>
      </c>
    </row>
    <row r="96" spans="1:5" x14ac:dyDescent="0.3">
      <c r="A96" s="6">
        <v>22021009</v>
      </c>
      <c r="B96" s="7" t="s">
        <v>229</v>
      </c>
      <c r="C96" s="10">
        <f>'CHAIR OVERHEAD COST F.xi'!C78+'SLT OVERHEAD COST F.xi'!C78+'COUNCIL OVERHEAD COST F.xi'!C78+'PMD OVERHEAD COST F.xi'!C78+'AGRIC OVERHEAD COST F.xi'!C78+'FINANCE OVERHEAD COST F.xi'!C78+'WORKS OVERHEAD COST F.xi'!C78+'ESD OVERHEAD COST F.xi'!C78+'PHC OVERHEAD COST F.xi'!C78+'WATSAN OVERHEAD COST F.xi'!C78+'TRADITIONAL OVERHEAD COST F.xi'!C76</f>
        <v>0</v>
      </c>
      <c r="D96" s="10">
        <f>'CHAIR OVERHEAD COST F.xi'!D78+'SLT OVERHEAD COST F.xi'!D78+'COUNCIL OVERHEAD COST F.xi'!D78+'PMD OVERHEAD COST F.xi'!D78+'AGRIC OVERHEAD COST F.xi'!D78+'FINANCE OVERHEAD COST F.xi'!D78+'WORKS OVERHEAD COST F.xi'!D78+'ESD OVERHEAD COST F.xi'!D78+'PHC OVERHEAD COST F.xi'!D78+'WATSAN OVERHEAD COST F.xi'!D78+'TRADITIONAL OVERHEAD COST F.xi'!D76</f>
        <v>0</v>
      </c>
      <c r="E96" s="10">
        <f>'CHAIR OVERHEAD COST F.xi'!E78+'SLT OVERHEAD COST F.xi'!E78+'COUNCIL OVERHEAD COST F.xi'!E78+'PMD OVERHEAD COST F.xi'!E78+'AGRIC OVERHEAD COST F.xi'!E78+'FINANCE OVERHEAD COST F.xi'!E78+'WORKS OVERHEAD COST F.xi'!E78+'ESD OVERHEAD COST F.xi'!E78+'PHC OVERHEAD COST F.xi'!E78+'WATSAN OVERHEAD COST F.xi'!E78+'TRADITIONAL OVERHEAD COST F.xi'!E76</f>
        <v>2000000</v>
      </c>
    </row>
    <row r="97" spans="1:5" x14ac:dyDescent="0.3">
      <c r="A97" s="6">
        <v>22021010</v>
      </c>
      <c r="B97" s="7" t="s">
        <v>230</v>
      </c>
      <c r="C97" s="10">
        <f>'CHAIR OVERHEAD COST F.xi'!C79+'SLT OVERHEAD COST F.xi'!C79+'COUNCIL OVERHEAD COST F.xi'!C79+'PMD OVERHEAD COST F.xi'!C79+'AGRIC OVERHEAD COST F.xi'!C79+'FINANCE OVERHEAD COST F.xi'!C79+'WORKS OVERHEAD COST F.xi'!C79+'ESD OVERHEAD COST F.xi'!C79+'PHC OVERHEAD COST F.xi'!C79+'WATSAN OVERHEAD COST F.xi'!C79+'TRADITIONAL OVERHEAD COST F.xi'!C77</f>
        <v>0</v>
      </c>
      <c r="D97" s="10">
        <f>'CHAIR OVERHEAD COST F.xi'!D79+'SLT OVERHEAD COST F.xi'!D79+'COUNCIL OVERHEAD COST F.xi'!D79+'PMD OVERHEAD COST F.xi'!D79+'AGRIC OVERHEAD COST F.xi'!D79+'FINANCE OVERHEAD COST F.xi'!D79+'WORKS OVERHEAD COST F.xi'!D79+'ESD OVERHEAD COST F.xi'!D79+'PHC OVERHEAD COST F.xi'!D79+'WATSAN OVERHEAD COST F.xi'!D79+'TRADITIONAL OVERHEAD COST F.xi'!D77</f>
        <v>0</v>
      </c>
      <c r="E97" s="10">
        <f>'CHAIR OVERHEAD COST F.xi'!E79+'SLT OVERHEAD COST F.xi'!E79+'COUNCIL OVERHEAD COST F.xi'!E79+'PMD OVERHEAD COST F.xi'!E79+'AGRIC OVERHEAD COST F.xi'!E79+'FINANCE OVERHEAD COST F.xi'!E79+'WORKS OVERHEAD COST F.xi'!E79+'ESD OVERHEAD COST F.xi'!E79+'PHC OVERHEAD COST F.xi'!E79+'WATSAN OVERHEAD COST F.xi'!E79+'TRADITIONAL OVERHEAD COST F.xi'!E77</f>
        <v>0</v>
      </c>
    </row>
    <row r="98" spans="1:5" x14ac:dyDescent="0.3">
      <c r="A98" s="6">
        <v>22021014</v>
      </c>
      <c r="B98" s="7" t="s">
        <v>231</v>
      </c>
      <c r="C98" s="10">
        <f>'CHAIR OVERHEAD COST F.xi'!C80+'SLT OVERHEAD COST F.xi'!C80+'COUNCIL OVERHEAD COST F.xi'!C80+'PMD OVERHEAD COST F.xi'!C80+'AGRIC OVERHEAD COST F.xi'!C80+'FINANCE OVERHEAD COST F.xi'!C80+'WORKS OVERHEAD COST F.xi'!C80+'ESD OVERHEAD COST F.xi'!C80+'PHC OVERHEAD COST F.xi'!C80+'WATSAN OVERHEAD COST F.xi'!C80+'TRADITIONAL OVERHEAD COST F.xi'!C78</f>
        <v>0</v>
      </c>
      <c r="D98" s="10">
        <f>'CHAIR OVERHEAD COST F.xi'!D80+'SLT OVERHEAD COST F.xi'!D80+'COUNCIL OVERHEAD COST F.xi'!D80+'PMD OVERHEAD COST F.xi'!D80+'AGRIC OVERHEAD COST F.xi'!D80+'FINANCE OVERHEAD COST F.xi'!D80+'WORKS OVERHEAD COST F.xi'!D80+'ESD OVERHEAD COST F.xi'!D80+'PHC OVERHEAD COST F.xi'!D80+'WATSAN OVERHEAD COST F.xi'!D80+'TRADITIONAL OVERHEAD COST F.xi'!D78</f>
        <v>0</v>
      </c>
      <c r="E98" s="10">
        <f>'CHAIR OVERHEAD COST F.xi'!E80+'SLT OVERHEAD COST F.xi'!E80+'COUNCIL OVERHEAD COST F.xi'!E80+'PMD OVERHEAD COST F.xi'!E80+'AGRIC OVERHEAD COST F.xi'!E80+'FINANCE OVERHEAD COST F.xi'!E80+'WORKS OVERHEAD COST F.xi'!E80+'ESD OVERHEAD COST F.xi'!E80+'PHC OVERHEAD COST F.xi'!E80+'WATSAN OVERHEAD COST F.xi'!E80+'TRADITIONAL OVERHEAD COST F.xi'!E78</f>
        <v>2500000</v>
      </c>
    </row>
    <row r="99" spans="1:5" x14ac:dyDescent="0.3">
      <c r="A99" s="6">
        <v>22021020</v>
      </c>
      <c r="B99" s="7" t="s">
        <v>232</v>
      </c>
      <c r="C99" s="10">
        <f>'CHAIR OVERHEAD COST F.xi'!C81+'SLT OVERHEAD COST F.xi'!C81+'COUNCIL OVERHEAD COST F.xi'!C81+'PMD OVERHEAD COST F.xi'!C81+'AGRIC OVERHEAD COST F.xi'!C81+'FINANCE OVERHEAD COST F.xi'!C81+'WORKS OVERHEAD COST F.xi'!C81+'ESD OVERHEAD COST F.xi'!C81+'PHC OVERHEAD COST F.xi'!C81+'WATSAN OVERHEAD COST F.xi'!C81+'TRADITIONAL OVERHEAD COST F.xi'!C79</f>
        <v>0</v>
      </c>
      <c r="D99" s="10">
        <f>'CHAIR OVERHEAD COST F.xi'!D81+'SLT OVERHEAD COST F.xi'!D81+'COUNCIL OVERHEAD COST F.xi'!D81+'PMD OVERHEAD COST F.xi'!D81+'AGRIC OVERHEAD COST F.xi'!D81+'FINANCE OVERHEAD COST F.xi'!D81+'WORKS OVERHEAD COST F.xi'!D81+'ESD OVERHEAD COST F.xi'!D81+'PHC OVERHEAD COST F.xi'!D81+'WATSAN OVERHEAD COST F.xi'!D81+'TRADITIONAL OVERHEAD COST F.xi'!D79</f>
        <v>0</v>
      </c>
      <c r="E99" s="10">
        <f>'CHAIR OVERHEAD COST F.xi'!E81+'SLT OVERHEAD COST F.xi'!E81+'COUNCIL OVERHEAD COST F.xi'!E81+'PMD OVERHEAD COST F.xi'!E81+'AGRIC OVERHEAD COST F.xi'!E81+'FINANCE OVERHEAD COST F.xi'!E81+'WORKS OVERHEAD COST F.xi'!E81+'ESD OVERHEAD COST F.xi'!E81+'PHC OVERHEAD COST F.xi'!E81+'WATSAN OVERHEAD COST F.xi'!E81+'TRADITIONAL OVERHEAD COST F.xi'!E79</f>
        <v>0</v>
      </c>
    </row>
    <row r="100" spans="1:5" x14ac:dyDescent="0.3">
      <c r="A100" s="6">
        <v>22021050</v>
      </c>
      <c r="B100" s="7" t="s">
        <v>543</v>
      </c>
      <c r="C100" s="10">
        <f>'CHAIR OVERHEAD COST F.xi'!C82+'SLT OVERHEAD COST F.xi'!C82+'COUNCIL OVERHEAD COST F.xi'!C82+'PMD OVERHEAD COST F.xi'!C82+'AGRIC OVERHEAD COST F.xi'!C82+'FINANCE OVERHEAD COST F.xi'!C82+'WORKS OVERHEAD COST F.xi'!C82+'ESD OVERHEAD COST F.xi'!C82+'PHC OVERHEAD COST F.xi'!C82+'WATSAN OVERHEAD COST F.xi'!C82+'TRADITIONAL OVERHEAD COST F.xi'!C80</f>
        <v>0</v>
      </c>
      <c r="D100" s="10">
        <f>'CHAIR OVERHEAD COST F.xi'!D82+'SLT OVERHEAD COST F.xi'!D82+'COUNCIL OVERHEAD COST F.xi'!D82+'PMD OVERHEAD COST F.xi'!D82+'AGRIC OVERHEAD COST F.xi'!D82+'FINANCE OVERHEAD COST F.xi'!D82+'WORKS OVERHEAD COST F.xi'!D82+'ESD OVERHEAD COST F.xi'!D82+'PHC OVERHEAD COST F.xi'!D82+'WATSAN OVERHEAD COST F.xi'!D82+'TRADITIONAL OVERHEAD COST F.xi'!D80</f>
        <v>0</v>
      </c>
      <c r="E100" s="10">
        <f>'CHAIR OVERHEAD COST F.xi'!E82+'SLT OVERHEAD COST F.xi'!E82+'COUNCIL OVERHEAD COST F.xi'!E82+'PMD OVERHEAD COST F.xi'!E82+'AGRIC OVERHEAD COST F.xi'!E82+'FINANCE OVERHEAD COST F.xi'!E82+'WORKS OVERHEAD COST F.xi'!E82+'ESD OVERHEAD COST F.xi'!E82+'PHC OVERHEAD COST F.xi'!E82+'WATSAN OVERHEAD COST F.xi'!E82+'TRADITIONAL OVERHEAD COST F.xi'!E80</f>
        <v>0</v>
      </c>
    </row>
    <row r="101" spans="1:5" x14ac:dyDescent="0.3">
      <c r="A101" s="6">
        <v>220210</v>
      </c>
      <c r="B101" s="7" t="s">
        <v>719</v>
      </c>
      <c r="C101" s="10">
        <f>'CHAIR OVERHEAD COST F.xi'!C82+'SLT OVERHEAD COST F.xi'!C82+'COUNCIL OVERHEAD COST F.xi'!C82+'PMD OVERHEAD COST F.xi'!C82+'AGRIC OVERHEAD COST F.xi'!C82+'FINANCE OVERHEAD COST F.xi'!C83+'WORKS OVERHEAD COST F.xi'!C82+'ESD OVERHEAD COST F.xi'!C82+'PHC OVERHEAD COST F.xi'!C82+'WATSAN OVERHEAD COST F.xi'!C82+'TRADITIONAL OVERHEAD COST F.xi'!C80</f>
        <v>160000000</v>
      </c>
      <c r="D101" s="10">
        <f>'CHAIR OVERHEAD COST F.xi'!D82+'SLT OVERHEAD COST F.xi'!D82+'COUNCIL OVERHEAD COST F.xi'!D82+'PMD OVERHEAD COST F.xi'!D82+'AGRIC OVERHEAD COST F.xi'!D82+'FINANCE OVERHEAD COST F.xi'!D83+'WORKS OVERHEAD COST F.xi'!D82+'ESD OVERHEAD COST F.xi'!D82+'PHC OVERHEAD COST F.xi'!D82+'WATSAN OVERHEAD COST F.xi'!D82+'TRADITIONAL OVERHEAD COST F.xi'!D80</f>
        <v>101109194.36</v>
      </c>
      <c r="E101" s="10">
        <f>'CHAIR OVERHEAD COST F.xi'!E82+'SLT OVERHEAD COST F.xi'!E82+'COUNCIL OVERHEAD COST F.xi'!E82+'PMD OVERHEAD COST F.xi'!E82+'AGRIC OVERHEAD COST F.xi'!E82+'FINANCE OVERHEAD COST F.xi'!E83+'WORKS OVERHEAD COST F.xi'!E82+'ESD OVERHEAD COST F.xi'!E82+'PHC OVERHEAD COST F.xi'!E82+'WATSAN OVERHEAD COST F.xi'!E82+'TRADITIONAL OVERHEAD COST F.xi'!E80</f>
        <v>200000000</v>
      </c>
    </row>
    <row r="102" spans="1:5" x14ac:dyDescent="0.3">
      <c r="A102" s="6">
        <v>22021052</v>
      </c>
      <c r="B102" s="7" t="s">
        <v>233</v>
      </c>
      <c r="C102" s="10">
        <f>'CHAIR OVERHEAD COST F.xi'!C83+'SLT OVERHEAD COST F.xi'!C83+'COUNCIL OVERHEAD COST F.xi'!C83+'PMD OVERHEAD COST F.xi'!C83+'AGRIC OVERHEAD COST F.xi'!C83+'FINANCE OVERHEAD COST F.xi'!C84+'WORKS OVERHEAD COST F.xi'!C83+'ESD OVERHEAD COST F.xi'!C83+'PHC OVERHEAD COST F.xi'!C83+'WATSAN OVERHEAD COST F.xi'!C83+'TRADITIONAL OVERHEAD COST F.xi'!C81</f>
        <v>0</v>
      </c>
      <c r="D102" s="10">
        <f>'CHAIR OVERHEAD COST F.xi'!D83+'SLT OVERHEAD COST F.xi'!D83+'COUNCIL OVERHEAD COST F.xi'!D83+'PMD OVERHEAD COST F.xi'!D83+'AGRIC OVERHEAD COST F.xi'!D83+'FINANCE OVERHEAD COST F.xi'!D84+'WORKS OVERHEAD COST F.xi'!D83+'ESD OVERHEAD COST F.xi'!D83+'PHC OVERHEAD COST F.xi'!D83+'WATSAN OVERHEAD COST F.xi'!D83+'TRADITIONAL OVERHEAD COST F.xi'!D81</f>
        <v>0</v>
      </c>
      <c r="E102" s="10">
        <f>'CHAIR OVERHEAD COST F.xi'!E83+'SLT OVERHEAD COST F.xi'!E83+'COUNCIL OVERHEAD COST F.xi'!E83+'PMD OVERHEAD COST F.xi'!E83+'AGRIC OVERHEAD COST F.xi'!E83+'FINANCE OVERHEAD COST F.xi'!E84+'WORKS OVERHEAD COST F.xi'!E83+'ESD OVERHEAD COST F.xi'!E83+'PHC OVERHEAD COST F.xi'!E83+'WATSAN OVERHEAD COST F.xi'!E83+'TRADITIONAL OVERHEAD COST F.xi'!E81</f>
        <v>5000000</v>
      </c>
    </row>
    <row r="103" spans="1:5" x14ac:dyDescent="0.3">
      <c r="A103" s="4">
        <v>2204</v>
      </c>
      <c r="B103" s="5" t="s">
        <v>234</v>
      </c>
      <c r="C103" s="11">
        <f>C104</f>
        <v>1161501061</v>
      </c>
      <c r="D103" s="11">
        <f t="shared" ref="D103:E103" si="15">D104</f>
        <v>406853964.81999999</v>
      </c>
      <c r="E103" s="11">
        <f t="shared" si="15"/>
        <v>523224858.56400001</v>
      </c>
    </row>
    <row r="104" spans="1:5" x14ac:dyDescent="0.3">
      <c r="A104" s="4">
        <v>220401</v>
      </c>
      <c r="B104" s="5" t="s">
        <v>235</v>
      </c>
      <c r="C104" s="11">
        <f>SUM(C105:C106)</f>
        <v>1161501061</v>
      </c>
      <c r="D104" s="11">
        <f t="shared" ref="D104:E104" si="16">SUM(D105:D106)</f>
        <v>406853964.81999999</v>
      </c>
      <c r="E104" s="11">
        <f t="shared" si="16"/>
        <v>523224858.56400001</v>
      </c>
    </row>
    <row r="105" spans="1:5" x14ac:dyDescent="0.3">
      <c r="A105" s="6">
        <v>22040105</v>
      </c>
      <c r="B105" s="7" t="s">
        <v>236</v>
      </c>
      <c r="C105" s="10">
        <f>'CHAIR OVERHEAD COST F.xi'!C86+'SLT OVERHEAD COST F.xi'!C86+'COUNCIL OVERHEAD COST F.xi'!C86+'PMD OVERHEAD COST F.xi'!C86+'AGRIC OVERHEAD COST F.xi'!C86+'FINANCE OVERHEAD COST F.xi'!C87+'WORKS OVERHEAD COST F.xi'!C86+'ESD OVERHEAD COST F.xi'!C86+'PHC OVERHEAD COST F.xi'!C86+'WATSAN OVERHEAD COST F.xi'!C86+'TRADITIONAL OVERHEAD COST F.xi'!C84</f>
        <v>278191429</v>
      </c>
      <c r="D105" s="10">
        <f>'CHAIR OVERHEAD COST F.xi'!D86+'SLT OVERHEAD COST F.xi'!D86+'COUNCIL OVERHEAD COST F.xi'!D86+'PMD OVERHEAD COST F.xi'!D86+'AGRIC OVERHEAD COST F.xi'!D86+'FINANCE OVERHEAD COST F.xi'!D87+'WORKS OVERHEAD COST F.xi'!D86+'ESD OVERHEAD COST F.xi'!D86+'PHC OVERHEAD COST F.xi'!D86+'WATSAN OVERHEAD COST F.xi'!D86+'TRADITIONAL OVERHEAD COST F.xi'!D84</f>
        <v>70643159.299999997</v>
      </c>
      <c r="E105" s="10">
        <f>'CHAIR OVERHEAD COST F.xi'!E86+'SLT OVERHEAD COST F.xi'!E86+'COUNCIL OVERHEAD COST F.xi'!E86+'PMD OVERHEAD COST F.xi'!E86+'AGRIC OVERHEAD COST F.xi'!E86+'FINANCE OVERHEAD COST F.xi'!E87+'WORKS OVERHEAD COST F.xi'!E86+'ESD OVERHEAD COST F.xi'!E86+'PHC OVERHEAD COST F.xi'!E86+'WATSAN OVERHEAD COST F.xi'!E86+'TRADITIONAL OVERHEAD COST F.xi'!E84</f>
        <v>411624858.56400001</v>
      </c>
    </row>
    <row r="106" spans="1:5" x14ac:dyDescent="0.3">
      <c r="A106" s="6">
        <v>22040109</v>
      </c>
      <c r="B106" s="7" t="s">
        <v>237</v>
      </c>
      <c r="C106" s="10">
        <f>'CHAIR OVERHEAD COST F.xi'!C87+'SLT OVERHEAD COST F.xi'!C87+'COUNCIL OVERHEAD COST F.xi'!C87+'PMD OVERHEAD COST F.xi'!C87+'AGRIC OVERHEAD COST F.xi'!C87+'WORKS OVERHEAD COST F.xi'!C87+'ESD OVERHEAD COST F.xi'!C87+'PHC OVERHEAD COST F.xi'!C87+'WATSAN OVERHEAD COST F.xi'!C87+'TRADITIONAL OVERHEAD COST F.xi'!C85+'FINANCE OVERHEAD COST F.xi'!C88</f>
        <v>883309632</v>
      </c>
      <c r="D106" s="10">
        <f>'CHAIR OVERHEAD COST F.xi'!D87+'SLT OVERHEAD COST F.xi'!D87+'COUNCIL OVERHEAD COST F.xi'!D87+'PMD OVERHEAD COST F.xi'!D87+'AGRIC OVERHEAD COST F.xi'!D87+'WORKS OVERHEAD COST F.xi'!D87+'ESD OVERHEAD COST F.xi'!D87+'PHC OVERHEAD COST F.xi'!D87+'WATSAN OVERHEAD COST F.xi'!D87+'TRADITIONAL OVERHEAD COST F.xi'!D85+'FINANCE OVERHEAD COST F.xi'!D88</f>
        <v>336210805.51999998</v>
      </c>
      <c r="E106" s="10">
        <f>'CHAIR OVERHEAD COST F.xi'!E87+'SLT OVERHEAD COST F.xi'!E87+'COUNCIL OVERHEAD COST F.xi'!E87+'PMD OVERHEAD COST F.xi'!E87+'AGRIC OVERHEAD COST F.xi'!E87+'WORKS OVERHEAD COST F.xi'!E87+'ESD OVERHEAD COST F.xi'!E87+'PHC OVERHEAD COST F.xi'!E87+'WATSAN OVERHEAD COST F.xi'!E87+'TRADITIONAL OVERHEAD COST F.xi'!E85+'FINANCE OVERHEAD COST F.xi'!E88</f>
        <v>111600000</v>
      </c>
    </row>
    <row r="107" spans="1:5" x14ac:dyDescent="0.3">
      <c r="A107" s="4">
        <v>2205</v>
      </c>
      <c r="B107" s="5" t="s">
        <v>544</v>
      </c>
      <c r="C107" s="12">
        <f>C108</f>
        <v>15000000</v>
      </c>
      <c r="D107" s="12">
        <f t="shared" ref="D107:E107" si="17">D108</f>
        <v>8457685.5899999999</v>
      </c>
      <c r="E107" s="12">
        <f t="shared" si="17"/>
        <v>50000000</v>
      </c>
    </row>
    <row r="108" spans="1:5" x14ac:dyDescent="0.3">
      <c r="A108" s="4">
        <v>220501</v>
      </c>
      <c r="B108" s="5" t="s">
        <v>545</v>
      </c>
      <c r="C108" s="12">
        <f>SUM(C109:C111)</f>
        <v>15000000</v>
      </c>
      <c r="D108" s="12">
        <f t="shared" ref="D108:E108" si="18">SUM(D109:D111)</f>
        <v>8457685.5899999999</v>
      </c>
      <c r="E108" s="12">
        <f t="shared" si="18"/>
        <v>50000000</v>
      </c>
    </row>
    <row r="109" spans="1:5" x14ac:dyDescent="0.3">
      <c r="A109" s="6">
        <v>22050105</v>
      </c>
      <c r="B109" s="7" t="s">
        <v>546</v>
      </c>
      <c r="C109" s="10">
        <f>'CHAIR OVERHEAD COST F.xi'!C90+'SLT OVERHEAD COST F.xi'!C90+'COUNCIL OVERHEAD COST F.xi'!C90+'PMD OVERHEAD COST F.xi'!C90+'AGRIC OVERHEAD COST F.xi'!C90+'FINANCE OVERHEAD COST F.xi'!C91+'WORKS OVERHEAD COST F.xi'!C90+'ESD OVERHEAD COST F.xi'!C90+'PHC OVERHEAD COST F.xi'!C90+'WATSAN OVERHEAD COST F.xi'!C90+'TRADITIONAL OVERHEAD COST F.xi'!C88</f>
        <v>0</v>
      </c>
      <c r="D109" s="10">
        <f>'CHAIR OVERHEAD COST F.xi'!D90+'SLT OVERHEAD COST F.xi'!D90+'COUNCIL OVERHEAD COST F.xi'!D90+'PMD OVERHEAD COST F.xi'!D90+'AGRIC OVERHEAD COST F.xi'!D90+'FINANCE OVERHEAD COST F.xi'!D91+'WORKS OVERHEAD COST F.xi'!D90+'ESD OVERHEAD COST F.xi'!D90+'PHC OVERHEAD COST F.xi'!D90+'WATSAN OVERHEAD COST F.xi'!D90+'TRADITIONAL OVERHEAD COST F.xi'!D88</f>
        <v>0</v>
      </c>
      <c r="E109" s="10">
        <f>'CHAIR OVERHEAD COST F.xi'!E90+'SLT OVERHEAD COST F.xi'!E90+'COUNCIL OVERHEAD COST F.xi'!E90+'PMD OVERHEAD COST F.xi'!E90+'AGRIC OVERHEAD COST F.xi'!E90+'FINANCE OVERHEAD COST F.xi'!E91+'WORKS OVERHEAD COST F.xi'!E90+'ESD OVERHEAD COST F.xi'!E90+'PHC OVERHEAD COST F.xi'!E90+'WATSAN OVERHEAD COST F.xi'!E90+'TRADITIONAL OVERHEAD COST F.xi'!E88</f>
        <v>0</v>
      </c>
    </row>
    <row r="110" spans="1:5" x14ac:dyDescent="0.3">
      <c r="A110" s="6">
        <v>22050108</v>
      </c>
      <c r="B110" s="7" t="s">
        <v>547</v>
      </c>
      <c r="C110" s="10">
        <f>'CHAIR OVERHEAD COST F.xi'!C91+'SLT OVERHEAD COST F.xi'!C91+'COUNCIL OVERHEAD COST F.xi'!C91+'PMD OVERHEAD COST F.xi'!C91+'AGRIC OVERHEAD COST F.xi'!C91+'FINANCE OVERHEAD COST F.xi'!C92+'WORKS OVERHEAD COST F.xi'!C91+'ESD OVERHEAD COST F.xi'!C91+'PHC OVERHEAD COST F.xi'!C91+'WATSAN OVERHEAD COST F.xi'!C91+'TRADITIONAL OVERHEAD COST F.xi'!C89</f>
        <v>15000000</v>
      </c>
      <c r="D110" s="10">
        <f>'CHAIR OVERHEAD COST F.xi'!D91+'SLT OVERHEAD COST F.xi'!D91+'COUNCIL OVERHEAD COST F.xi'!D91+'PMD OVERHEAD COST F.xi'!D91+'AGRIC OVERHEAD COST F.xi'!D91+'FINANCE OVERHEAD COST F.xi'!D92+'WORKS OVERHEAD COST F.xi'!D91+'ESD OVERHEAD COST F.xi'!D91+'PHC OVERHEAD COST F.xi'!D91+'WATSAN OVERHEAD COST F.xi'!D91+'TRADITIONAL OVERHEAD COST F.xi'!D89</f>
        <v>8457685.5899999999</v>
      </c>
      <c r="E110" s="10">
        <f>'CHAIR OVERHEAD COST F.xi'!E91+'SLT OVERHEAD COST F.xi'!E91+'COUNCIL OVERHEAD COST F.xi'!E91+'PMD OVERHEAD COST F.xi'!E91+'AGRIC OVERHEAD COST F.xi'!E91+'FINANCE OVERHEAD COST F.xi'!E92+'WORKS OVERHEAD COST F.xi'!E91+'ESD OVERHEAD COST F.xi'!E91+'PHC OVERHEAD COST F.xi'!E91+'WATSAN OVERHEAD COST F.xi'!E91+'TRADITIONAL OVERHEAD COST F.xi'!E89</f>
        <v>50000000</v>
      </c>
    </row>
    <row r="111" spans="1:5" x14ac:dyDescent="0.3">
      <c r="A111" s="6">
        <v>22050110</v>
      </c>
      <c r="B111" s="7" t="s">
        <v>548</v>
      </c>
      <c r="C111" s="10">
        <f>'CHAIR OVERHEAD COST F.xi'!C92+'SLT OVERHEAD COST F.xi'!C92+'COUNCIL OVERHEAD COST F.xi'!C92+'PMD OVERHEAD COST F.xi'!C92+'AGRIC OVERHEAD COST F.xi'!C92+'FINANCE OVERHEAD COST F.xi'!C93+'WORKS OVERHEAD COST F.xi'!C92+'ESD OVERHEAD COST F.xi'!C92+'PHC OVERHEAD COST F.xi'!C92+'WATSAN OVERHEAD COST F.xi'!C92+'TRADITIONAL OVERHEAD COST F.xi'!C90</f>
        <v>0</v>
      </c>
      <c r="D111" s="10">
        <f>'CHAIR OVERHEAD COST F.xi'!D92+'SLT OVERHEAD COST F.xi'!D92+'COUNCIL OVERHEAD COST F.xi'!D92+'PMD OVERHEAD COST F.xi'!D92+'AGRIC OVERHEAD COST F.xi'!D92+'FINANCE OVERHEAD COST F.xi'!D93+'WORKS OVERHEAD COST F.xi'!D92+'ESD OVERHEAD COST F.xi'!D92+'PHC OVERHEAD COST F.xi'!D92+'WATSAN OVERHEAD COST F.xi'!D92+'TRADITIONAL OVERHEAD COST F.xi'!D90</f>
        <v>0</v>
      </c>
      <c r="E111" s="10">
        <f>'CHAIR OVERHEAD COST F.xi'!E92+'SLT OVERHEAD COST F.xi'!E92+'COUNCIL OVERHEAD COST F.xi'!E92+'PMD OVERHEAD COST F.xi'!E92+'AGRIC OVERHEAD COST F.xi'!E92+'FINANCE OVERHEAD COST F.xi'!E93+'WORKS OVERHEAD COST F.xi'!E92+'ESD OVERHEAD COST F.xi'!E92+'PHC OVERHEAD COST F.xi'!E92+'WATSAN OVERHEAD COST F.xi'!E92+'TRADITIONAL OVERHEAD COST F.xi'!E90</f>
        <v>0</v>
      </c>
    </row>
    <row r="112" spans="1:5" x14ac:dyDescent="0.3">
      <c r="A112" s="4">
        <v>2206</v>
      </c>
      <c r="B112" s="5" t="s">
        <v>536</v>
      </c>
      <c r="C112" s="12">
        <f>C113+C115</f>
        <v>0</v>
      </c>
      <c r="D112" s="12">
        <f t="shared" ref="D112:E112" si="19">D113+D115</f>
        <v>0</v>
      </c>
      <c r="E112" s="12">
        <f t="shared" si="19"/>
        <v>0</v>
      </c>
    </row>
    <row r="113" spans="1:5" x14ac:dyDescent="0.3">
      <c r="A113" s="4">
        <v>220603</v>
      </c>
      <c r="B113" s="5" t="s">
        <v>549</v>
      </c>
      <c r="C113" s="12">
        <f>C114</f>
        <v>0</v>
      </c>
      <c r="D113" s="12">
        <f t="shared" ref="D113:E113" si="20">D114</f>
        <v>0</v>
      </c>
      <c r="E113" s="12">
        <f t="shared" si="20"/>
        <v>0</v>
      </c>
    </row>
    <row r="114" spans="1:5" x14ac:dyDescent="0.3">
      <c r="A114" s="6">
        <v>22060301</v>
      </c>
      <c r="B114" s="7" t="s">
        <v>550</v>
      </c>
      <c r="C114" s="10">
        <f>'CHAIR OVERHEAD COST F.xi'!C95+'SLT OVERHEAD COST F.xi'!C95+'COUNCIL OVERHEAD COST F.xi'!C95+'PMD OVERHEAD COST F.xi'!C95+'AGRIC OVERHEAD COST F.xi'!C95+'FINANCE OVERHEAD COST F.xi'!C96+'WORKS OVERHEAD COST F.xi'!C95+'ESD OVERHEAD COST F.xi'!C95+'PHC OVERHEAD COST F.xi'!C95+'WATSAN OVERHEAD COST F.xi'!C95+'TRADITIONAL OVERHEAD COST F.xi'!C93</f>
        <v>0</v>
      </c>
      <c r="D114" s="10">
        <f>'CHAIR OVERHEAD COST F.xi'!D95+'SLT OVERHEAD COST F.xi'!D95+'COUNCIL OVERHEAD COST F.xi'!D95+'PMD OVERHEAD COST F.xi'!D95+'AGRIC OVERHEAD COST F.xi'!D95+'FINANCE OVERHEAD COST F.xi'!D96+'WORKS OVERHEAD COST F.xi'!D95+'ESD OVERHEAD COST F.xi'!D95+'PHC OVERHEAD COST F.xi'!D95+'WATSAN OVERHEAD COST F.xi'!D95+'TRADITIONAL OVERHEAD COST F.xi'!D93</f>
        <v>0</v>
      </c>
      <c r="E114" s="10">
        <f>'CHAIR OVERHEAD COST F.xi'!E95+'SLT OVERHEAD COST F.xi'!E95+'COUNCIL OVERHEAD COST F.xi'!E95+'PMD OVERHEAD COST F.xi'!E95+'AGRIC OVERHEAD COST F.xi'!E95+'FINANCE OVERHEAD COST F.xi'!E96+'WORKS OVERHEAD COST F.xi'!E95+'ESD OVERHEAD COST F.xi'!E95+'PHC OVERHEAD COST F.xi'!E95+'WATSAN OVERHEAD COST F.xi'!E95+'TRADITIONAL OVERHEAD COST F.xi'!E93</f>
        <v>0</v>
      </c>
    </row>
    <row r="115" spans="1:5" x14ac:dyDescent="0.3">
      <c r="A115" s="4">
        <v>220604</v>
      </c>
      <c r="B115" s="5" t="s">
        <v>551</v>
      </c>
      <c r="C115" s="12">
        <f>SUM(C116:C117)</f>
        <v>0</v>
      </c>
      <c r="D115" s="12">
        <f t="shared" ref="D115:E115" si="21">SUM(D116:D117)</f>
        <v>0</v>
      </c>
      <c r="E115" s="12">
        <f t="shared" si="21"/>
        <v>0</v>
      </c>
    </row>
    <row r="116" spans="1:5" x14ac:dyDescent="0.3">
      <c r="A116" s="6">
        <v>22060401</v>
      </c>
      <c r="B116" s="7" t="s">
        <v>552</v>
      </c>
      <c r="C116" s="10">
        <f>'CHAIR OVERHEAD COST F.xi'!C97+'SLT OVERHEAD COST F.xi'!C97+'COUNCIL OVERHEAD COST F.xi'!C97+'PMD OVERHEAD COST F.xi'!C97+'AGRIC OVERHEAD COST F.xi'!C97+'FINANCE OVERHEAD COST F.xi'!C98+'WORKS OVERHEAD COST F.xi'!C97+'ESD OVERHEAD COST F.xi'!C97+'PHC OVERHEAD COST F.xi'!C97+'WATSAN OVERHEAD COST F.xi'!C97+'TRADITIONAL OVERHEAD COST F.xi'!C95</f>
        <v>0</v>
      </c>
      <c r="D116" s="10">
        <f>'CHAIR OVERHEAD COST F.xi'!D97+'SLT OVERHEAD COST F.xi'!D97+'COUNCIL OVERHEAD COST F.xi'!D97+'PMD OVERHEAD COST F.xi'!D97+'AGRIC OVERHEAD COST F.xi'!D97+'FINANCE OVERHEAD COST F.xi'!D98+'WORKS OVERHEAD COST F.xi'!D97+'ESD OVERHEAD COST F.xi'!D97+'PHC OVERHEAD COST F.xi'!D97+'WATSAN OVERHEAD COST F.xi'!D97+'TRADITIONAL OVERHEAD COST F.xi'!D95</f>
        <v>0</v>
      </c>
      <c r="E116" s="10">
        <f>'CHAIR OVERHEAD COST F.xi'!E97+'SLT OVERHEAD COST F.xi'!E97+'COUNCIL OVERHEAD COST F.xi'!E97+'PMD OVERHEAD COST F.xi'!E97+'AGRIC OVERHEAD COST F.xi'!E97+'FINANCE OVERHEAD COST F.xi'!E98+'WORKS OVERHEAD COST F.xi'!E97+'ESD OVERHEAD COST F.xi'!E97+'PHC OVERHEAD COST F.xi'!E97+'WATSAN OVERHEAD COST F.xi'!E97+'TRADITIONAL OVERHEAD COST F.xi'!E95</f>
        <v>0</v>
      </c>
    </row>
    <row r="117" spans="1:5" x14ac:dyDescent="0.3">
      <c r="A117" s="6"/>
      <c r="B117" s="7"/>
      <c r="C117" s="10"/>
      <c r="D117" s="10"/>
      <c r="E117" s="10"/>
    </row>
    <row r="118" spans="1:5" x14ac:dyDescent="0.3">
      <c r="A118" s="4">
        <v>3</v>
      </c>
      <c r="B118" s="5" t="s">
        <v>238</v>
      </c>
      <c r="C118" s="11">
        <f>C119+C161+C171</f>
        <v>4497934809</v>
      </c>
      <c r="D118" s="11">
        <f t="shared" ref="D118:E118" si="22">D119+D161+D171</f>
        <v>1242782835.73</v>
      </c>
      <c r="E118" s="11">
        <f t="shared" si="22"/>
        <v>3925329991.71</v>
      </c>
    </row>
    <row r="119" spans="1:5" x14ac:dyDescent="0.3">
      <c r="A119" s="4">
        <v>32</v>
      </c>
      <c r="B119" s="5" t="s">
        <v>239</v>
      </c>
      <c r="C119" s="11">
        <f>C120</f>
        <v>4496934809</v>
      </c>
      <c r="D119" s="11">
        <f t="shared" ref="D119:E119" si="23">D120</f>
        <v>1242782835.73</v>
      </c>
      <c r="E119" s="11">
        <f t="shared" si="23"/>
        <v>3924329991.71</v>
      </c>
    </row>
    <row r="120" spans="1:5" ht="30" x14ac:dyDescent="0.3">
      <c r="A120" s="4">
        <v>3201</v>
      </c>
      <c r="B120" s="5" t="s">
        <v>240</v>
      </c>
      <c r="C120" s="11">
        <f>C121+C125+C138+C141+C143+C147+C151+C156</f>
        <v>4496934809</v>
      </c>
      <c r="D120" s="11">
        <f t="shared" ref="D120:E120" si="24">D121+D125+D138+D141+D143+D147+D151+D156</f>
        <v>1242782835.73</v>
      </c>
      <c r="E120" s="11">
        <f t="shared" si="24"/>
        <v>3924329991.71</v>
      </c>
    </row>
    <row r="121" spans="1:5" x14ac:dyDescent="0.3">
      <c r="A121" s="4">
        <v>320101</v>
      </c>
      <c r="B121" s="5" t="s">
        <v>241</v>
      </c>
      <c r="C121" s="11">
        <f>'SUMMARY OF CAPITAL EXP F.viii'!C5</f>
        <v>1641527852</v>
      </c>
      <c r="D121" s="11">
        <f>'SUMMARY OF CAPITAL EXP F.viii'!D5</f>
        <v>570074197.90999997</v>
      </c>
      <c r="E121" s="11">
        <f>'SUMMARY OF CAPITAL EXP F.viii'!E5</f>
        <v>948500000</v>
      </c>
    </row>
    <row r="122" spans="1:5" x14ac:dyDescent="0.3">
      <c r="A122" s="6">
        <v>32010101</v>
      </c>
      <c r="B122" s="7" t="s">
        <v>242</v>
      </c>
      <c r="C122" s="10"/>
      <c r="D122" s="10"/>
      <c r="E122" s="10"/>
    </row>
    <row r="123" spans="1:5" x14ac:dyDescent="0.3">
      <c r="A123" s="6">
        <v>32010102</v>
      </c>
      <c r="B123" s="7" t="s">
        <v>243</v>
      </c>
      <c r="C123" s="10"/>
      <c r="D123" s="10"/>
      <c r="E123" s="10"/>
    </row>
    <row r="124" spans="1:5" x14ac:dyDescent="0.3">
      <c r="A124" s="6">
        <v>32010104</v>
      </c>
      <c r="B124" s="7" t="s">
        <v>244</v>
      </c>
      <c r="C124" s="10"/>
      <c r="D124" s="10"/>
      <c r="E124" s="10"/>
    </row>
    <row r="125" spans="1:5" x14ac:dyDescent="0.3">
      <c r="A125" s="4">
        <v>320102</v>
      </c>
      <c r="B125" s="5" t="s">
        <v>245</v>
      </c>
      <c r="C125" s="11">
        <f>'SUMMARY OF CAPITAL EXP F.viii'!C6</f>
        <v>964000000</v>
      </c>
      <c r="D125" s="11">
        <f>'SUMMARY OF CAPITAL EXP F.viii'!D6</f>
        <v>54564870.739999995</v>
      </c>
      <c r="E125" s="11">
        <f>'SUMMARY OF CAPITAL EXP F.viii'!E6</f>
        <v>1969129991.71</v>
      </c>
    </row>
    <row r="126" spans="1:5" x14ac:dyDescent="0.3">
      <c r="A126" s="6">
        <v>32010202</v>
      </c>
      <c r="B126" s="7" t="s">
        <v>246</v>
      </c>
      <c r="C126" s="10"/>
      <c r="D126" s="10"/>
      <c r="E126" s="10"/>
    </row>
    <row r="127" spans="1:5" x14ac:dyDescent="0.3">
      <c r="A127" s="6">
        <v>32010205</v>
      </c>
      <c r="B127" s="7" t="s">
        <v>247</v>
      </c>
      <c r="C127" s="10"/>
      <c r="D127" s="10"/>
      <c r="E127" s="10"/>
    </row>
    <row r="128" spans="1:5" x14ac:dyDescent="0.3">
      <c r="A128" s="6">
        <v>32010206</v>
      </c>
      <c r="B128" s="7" t="s">
        <v>248</v>
      </c>
      <c r="C128" s="10"/>
      <c r="D128" s="10"/>
      <c r="E128" s="10"/>
    </row>
    <row r="129" spans="1:5" x14ac:dyDescent="0.3">
      <c r="A129" s="6">
        <v>32010207</v>
      </c>
      <c r="B129" s="7" t="s">
        <v>249</v>
      </c>
      <c r="C129" s="10"/>
      <c r="D129" s="10"/>
      <c r="E129" s="10"/>
    </row>
    <row r="130" spans="1:5" x14ac:dyDescent="0.3">
      <c r="A130" s="6">
        <v>32010208</v>
      </c>
      <c r="B130" s="7" t="s">
        <v>250</v>
      </c>
      <c r="C130" s="10"/>
      <c r="D130" s="10"/>
      <c r="E130" s="10"/>
    </row>
    <row r="131" spans="1:5" x14ac:dyDescent="0.3">
      <c r="A131" s="6">
        <v>32010209</v>
      </c>
      <c r="B131" s="7" t="s">
        <v>251</v>
      </c>
      <c r="C131" s="10"/>
      <c r="D131" s="10"/>
      <c r="E131" s="10"/>
    </row>
    <row r="132" spans="1:5" x14ac:dyDescent="0.3">
      <c r="A132" s="6">
        <v>32010210</v>
      </c>
      <c r="B132" s="7" t="s">
        <v>252</v>
      </c>
      <c r="C132" s="10"/>
      <c r="D132" s="10"/>
      <c r="E132" s="10"/>
    </row>
    <row r="133" spans="1:5" ht="30" x14ac:dyDescent="0.3">
      <c r="A133" s="6">
        <v>32010211</v>
      </c>
      <c r="B133" s="7" t="s">
        <v>253</v>
      </c>
      <c r="C133" s="10"/>
      <c r="D133" s="10"/>
      <c r="E133" s="10"/>
    </row>
    <row r="134" spans="1:5" x14ac:dyDescent="0.3">
      <c r="A134" s="6">
        <v>32010212</v>
      </c>
      <c r="B134" s="7" t="s">
        <v>254</v>
      </c>
      <c r="C134" s="10"/>
      <c r="D134" s="10"/>
      <c r="E134" s="10"/>
    </row>
    <row r="135" spans="1:5" x14ac:dyDescent="0.3">
      <c r="A135" s="6">
        <v>32010213</v>
      </c>
      <c r="B135" s="7" t="s">
        <v>255</v>
      </c>
      <c r="C135" s="10"/>
      <c r="D135" s="10"/>
      <c r="E135" s="10"/>
    </row>
    <row r="136" spans="1:5" x14ac:dyDescent="0.3">
      <c r="A136" s="6">
        <v>32010214</v>
      </c>
      <c r="B136" s="7" t="s">
        <v>256</v>
      </c>
      <c r="C136" s="10"/>
      <c r="D136" s="10"/>
      <c r="E136" s="10"/>
    </row>
    <row r="137" spans="1:5" x14ac:dyDescent="0.3">
      <c r="A137" s="6">
        <v>32010215</v>
      </c>
      <c r="B137" s="7" t="s">
        <v>257</v>
      </c>
      <c r="C137" s="10"/>
      <c r="D137" s="10"/>
      <c r="E137" s="10"/>
    </row>
    <row r="138" spans="1:5" x14ac:dyDescent="0.3">
      <c r="A138" s="4">
        <v>320103</v>
      </c>
      <c r="B138" s="5" t="s">
        <v>258</v>
      </c>
      <c r="C138" s="11">
        <f>'SUMMARY OF CAPITAL EXP F.viii'!C7</f>
        <v>0</v>
      </c>
      <c r="D138" s="11">
        <f>'SUMMARY OF CAPITAL EXP F.viii'!D7</f>
        <v>0</v>
      </c>
      <c r="E138" s="11">
        <f>'SUMMARY OF CAPITAL EXP F.viii'!E7</f>
        <v>0</v>
      </c>
    </row>
    <row r="139" spans="1:5" x14ac:dyDescent="0.3">
      <c r="A139" s="6">
        <v>32010304</v>
      </c>
      <c r="B139" s="7" t="s">
        <v>259</v>
      </c>
      <c r="C139" s="10"/>
      <c r="D139" s="10"/>
      <c r="E139" s="10"/>
    </row>
    <row r="140" spans="1:5" x14ac:dyDescent="0.3">
      <c r="A140" s="6">
        <v>32010305</v>
      </c>
      <c r="B140" s="7" t="s">
        <v>260</v>
      </c>
      <c r="C140" s="10"/>
      <c r="D140" s="10"/>
      <c r="E140" s="10"/>
    </row>
    <row r="141" spans="1:5" x14ac:dyDescent="0.3">
      <c r="A141" s="4">
        <v>320104</v>
      </c>
      <c r="B141" s="5" t="s">
        <v>261</v>
      </c>
      <c r="C141" s="11">
        <f>'SUMMARY OF CAPITAL EXP F.viii'!C8</f>
        <v>589658918</v>
      </c>
      <c r="D141" s="11">
        <f>'SUMMARY OF CAPITAL EXP F.viii'!D8</f>
        <v>303500000</v>
      </c>
      <c r="E141" s="11">
        <f>'SUMMARY OF CAPITAL EXP F.viii'!E8</f>
        <v>235000000</v>
      </c>
    </row>
    <row r="142" spans="1:5" x14ac:dyDescent="0.3">
      <c r="A142" s="6">
        <v>32010405</v>
      </c>
      <c r="B142" s="7" t="s">
        <v>262</v>
      </c>
      <c r="C142" s="10"/>
      <c r="D142" s="10"/>
      <c r="E142" s="10"/>
    </row>
    <row r="143" spans="1:5" x14ac:dyDescent="0.3">
      <c r="A143" s="4">
        <v>320105</v>
      </c>
      <c r="B143" s="5" t="s">
        <v>263</v>
      </c>
      <c r="C143" s="11">
        <f>'SUMMARY OF CAPITAL EXP F.viii'!C9</f>
        <v>10000000</v>
      </c>
      <c r="D143" s="11">
        <f>'SUMMARY OF CAPITAL EXP F.viii'!D9</f>
        <v>6750000</v>
      </c>
      <c r="E143" s="11">
        <f>'SUMMARY OF CAPITAL EXP F.viii'!E9</f>
        <v>25500000</v>
      </c>
    </row>
    <row r="144" spans="1:5" x14ac:dyDescent="0.3">
      <c r="A144" s="6">
        <v>32010501</v>
      </c>
      <c r="B144" s="7" t="s">
        <v>264</v>
      </c>
      <c r="C144" s="10"/>
      <c r="D144" s="10"/>
      <c r="E144" s="10"/>
    </row>
    <row r="145" spans="1:5" x14ac:dyDescent="0.3">
      <c r="A145" s="6">
        <v>32010502</v>
      </c>
      <c r="B145" s="7" t="s">
        <v>265</v>
      </c>
      <c r="C145" s="10"/>
      <c r="D145" s="10"/>
      <c r="E145" s="10"/>
    </row>
    <row r="146" spans="1:5" x14ac:dyDescent="0.3">
      <c r="A146" s="6">
        <v>32010555</v>
      </c>
      <c r="B146" s="7" t="s">
        <v>266</v>
      </c>
      <c r="C146" s="10"/>
      <c r="D146" s="10"/>
      <c r="E146" s="10"/>
    </row>
    <row r="147" spans="1:5" x14ac:dyDescent="0.3">
      <c r="A147" s="4">
        <v>320106</v>
      </c>
      <c r="B147" s="5" t="s">
        <v>267</v>
      </c>
      <c r="C147" s="11">
        <f>'SUMMARY OF CAPITAL EXP F.viii'!C10</f>
        <v>10000000</v>
      </c>
      <c r="D147" s="11">
        <f>'SUMMARY OF CAPITAL EXP F.viii'!D10</f>
        <v>0</v>
      </c>
      <c r="E147" s="11">
        <f>'SUMMARY OF CAPITAL EXP F.viii'!E10</f>
        <v>10000000</v>
      </c>
    </row>
    <row r="148" spans="1:5" x14ac:dyDescent="0.3">
      <c r="A148" s="6">
        <v>32010601</v>
      </c>
      <c r="B148" s="7" t="s">
        <v>268</v>
      </c>
      <c r="C148" s="10"/>
      <c r="D148" s="10"/>
      <c r="E148" s="10"/>
    </row>
    <row r="149" spans="1:5" x14ac:dyDescent="0.3">
      <c r="A149" s="6">
        <v>32010602</v>
      </c>
      <c r="B149" s="7" t="s">
        <v>269</v>
      </c>
      <c r="C149" s="10"/>
      <c r="D149" s="10"/>
      <c r="E149" s="10"/>
    </row>
    <row r="150" spans="1:5" x14ac:dyDescent="0.3">
      <c r="A150" s="6">
        <v>32010603</v>
      </c>
      <c r="B150" s="7" t="s">
        <v>270</v>
      </c>
      <c r="C150" s="10"/>
      <c r="D150" s="10"/>
      <c r="E150" s="10"/>
    </row>
    <row r="151" spans="1:5" x14ac:dyDescent="0.3">
      <c r="A151" s="4">
        <v>320109</v>
      </c>
      <c r="B151" s="5" t="s">
        <v>271</v>
      </c>
      <c r="C151" s="11">
        <f>'SUMMARY OF CAPITAL EXP F.viii'!C11</f>
        <v>1281748039</v>
      </c>
      <c r="D151" s="11">
        <f>'SUMMARY OF CAPITAL EXP F.viii'!D11</f>
        <v>307893767.07999998</v>
      </c>
      <c r="E151" s="11">
        <f>'SUMMARY OF CAPITAL EXP F.viii'!E11</f>
        <v>536200000</v>
      </c>
    </row>
    <row r="152" spans="1:5" x14ac:dyDescent="0.3">
      <c r="A152" s="6">
        <v>32010903</v>
      </c>
      <c r="B152" s="7" t="s">
        <v>272</v>
      </c>
      <c r="C152" s="10"/>
      <c r="D152" s="10"/>
      <c r="E152" s="10"/>
    </row>
    <row r="153" spans="1:5" x14ac:dyDescent="0.3">
      <c r="A153" s="6">
        <v>32010904</v>
      </c>
      <c r="B153" s="7" t="s">
        <v>273</v>
      </c>
      <c r="C153" s="10"/>
      <c r="D153" s="10"/>
      <c r="E153" s="10"/>
    </row>
    <row r="154" spans="1:5" x14ac:dyDescent="0.3">
      <c r="A154" s="6">
        <v>32010935</v>
      </c>
      <c r="B154" s="7" t="s">
        <v>274</v>
      </c>
      <c r="C154" s="10"/>
      <c r="D154" s="10"/>
      <c r="E154" s="10"/>
    </row>
    <row r="155" spans="1:5" x14ac:dyDescent="0.3">
      <c r="A155" s="6">
        <v>32010936</v>
      </c>
      <c r="B155" s="7" t="s">
        <v>275</v>
      </c>
      <c r="C155" s="10"/>
      <c r="D155" s="10"/>
      <c r="E155" s="10"/>
    </row>
    <row r="156" spans="1:5" x14ac:dyDescent="0.3">
      <c r="A156" s="4">
        <v>3202</v>
      </c>
      <c r="B156" s="5" t="s">
        <v>276</v>
      </c>
      <c r="C156" s="11">
        <f>C157</f>
        <v>0</v>
      </c>
      <c r="D156" s="11">
        <f t="shared" ref="D156:E156" si="25">D157</f>
        <v>0</v>
      </c>
      <c r="E156" s="11">
        <f t="shared" si="25"/>
        <v>200000000</v>
      </c>
    </row>
    <row r="157" spans="1:5" x14ac:dyDescent="0.3">
      <c r="A157" s="4">
        <v>320201</v>
      </c>
      <c r="B157" s="5" t="s">
        <v>277</v>
      </c>
      <c r="C157" s="11">
        <f>'SUMMARY OF CAPITAL EXP F.viii'!C12</f>
        <v>0</v>
      </c>
      <c r="D157" s="11">
        <f>'SUMMARY OF CAPITAL EXP F.viii'!D12</f>
        <v>0</v>
      </c>
      <c r="E157" s="11">
        <f>'SUMMARY OF CAPITAL EXP F.viii'!E12</f>
        <v>200000000</v>
      </c>
    </row>
    <row r="158" spans="1:5" ht="30" x14ac:dyDescent="0.3">
      <c r="A158" s="6">
        <v>32020101</v>
      </c>
      <c r="B158" s="7" t="s">
        <v>278</v>
      </c>
      <c r="C158" s="10"/>
      <c r="D158" s="10"/>
      <c r="E158" s="10"/>
    </row>
    <row r="159" spans="1:5" ht="30" x14ac:dyDescent="0.3">
      <c r="A159" s="6">
        <v>32020102</v>
      </c>
      <c r="B159" s="7" t="s">
        <v>279</v>
      </c>
      <c r="C159" s="10"/>
      <c r="D159" s="10"/>
      <c r="E159" s="10"/>
    </row>
    <row r="160" spans="1:5" ht="30" x14ac:dyDescent="0.3">
      <c r="A160" s="6">
        <v>32020104</v>
      </c>
      <c r="B160" s="7" t="s">
        <v>280</v>
      </c>
      <c r="C160" s="10"/>
      <c r="D160" s="10"/>
      <c r="E160" s="10"/>
    </row>
    <row r="161" spans="1:5" x14ac:dyDescent="0.3">
      <c r="A161" s="4">
        <v>3203</v>
      </c>
      <c r="B161" s="5" t="s">
        <v>281</v>
      </c>
      <c r="C161" s="11">
        <f>C162</f>
        <v>1000000</v>
      </c>
      <c r="D161" s="11">
        <f t="shared" ref="D161:E161" si="26">D162</f>
        <v>0</v>
      </c>
      <c r="E161" s="11">
        <f t="shared" si="26"/>
        <v>1000000</v>
      </c>
    </row>
    <row r="162" spans="1:5" x14ac:dyDescent="0.3">
      <c r="A162" s="4">
        <v>320301</v>
      </c>
      <c r="B162" s="5" t="s">
        <v>281</v>
      </c>
      <c r="C162" s="11">
        <f>'SUMMARY OF CAPITAL EXP F.viii'!C13</f>
        <v>1000000</v>
      </c>
      <c r="D162" s="11">
        <f>'SUMMARY OF CAPITAL EXP F.viii'!D13</f>
        <v>0</v>
      </c>
      <c r="E162" s="11">
        <f>'SUMMARY OF CAPITAL EXP F.viii'!E13</f>
        <v>1000000</v>
      </c>
    </row>
    <row r="163" spans="1:5" x14ac:dyDescent="0.3">
      <c r="A163" s="6">
        <v>32030101</v>
      </c>
      <c r="B163" s="7" t="s">
        <v>282</v>
      </c>
      <c r="C163" s="10"/>
      <c r="D163" s="10"/>
      <c r="E163" s="10"/>
    </row>
    <row r="164" spans="1:5" x14ac:dyDescent="0.3">
      <c r="A164" s="6">
        <v>32030102</v>
      </c>
      <c r="B164" s="7" t="s">
        <v>283</v>
      </c>
      <c r="C164" s="10"/>
      <c r="D164" s="10"/>
      <c r="E164" s="10"/>
    </row>
    <row r="165" spans="1:5" x14ac:dyDescent="0.3">
      <c r="A165" s="6">
        <v>32030104</v>
      </c>
      <c r="B165" s="7" t="s">
        <v>284</v>
      </c>
      <c r="C165" s="10"/>
      <c r="D165" s="10"/>
      <c r="E165" s="10"/>
    </row>
    <row r="166" spans="1:5" x14ac:dyDescent="0.3">
      <c r="A166" s="6">
        <v>32030105</v>
      </c>
      <c r="B166" s="7" t="s">
        <v>285</v>
      </c>
      <c r="C166" s="10"/>
      <c r="D166" s="10"/>
      <c r="E166" s="10"/>
    </row>
    <row r="167" spans="1:5" x14ac:dyDescent="0.3">
      <c r="A167" s="6">
        <v>32030109</v>
      </c>
      <c r="B167" s="7" t="s">
        <v>286</v>
      </c>
      <c r="C167" s="10"/>
      <c r="D167" s="10"/>
      <c r="E167" s="10"/>
    </row>
    <row r="168" spans="1:5" x14ac:dyDescent="0.3">
      <c r="A168" s="6">
        <v>32030110</v>
      </c>
      <c r="B168" s="7" t="s">
        <v>287</v>
      </c>
      <c r="C168" s="10"/>
      <c r="D168" s="10"/>
      <c r="E168" s="10"/>
    </row>
    <row r="169" spans="1:5" x14ac:dyDescent="0.3">
      <c r="A169" s="6">
        <v>32030150</v>
      </c>
      <c r="B169" s="7" t="s">
        <v>288</v>
      </c>
      <c r="C169" s="10"/>
      <c r="D169" s="10"/>
      <c r="E169" s="10"/>
    </row>
    <row r="170" spans="1:5" x14ac:dyDescent="0.3">
      <c r="A170" s="6">
        <v>32030151</v>
      </c>
      <c r="B170" s="7" t="s">
        <v>289</v>
      </c>
      <c r="C170" s="10"/>
      <c r="D170" s="10"/>
      <c r="E170" s="10"/>
    </row>
    <row r="171" spans="1:5" x14ac:dyDescent="0.3">
      <c r="A171" s="4">
        <v>32011000</v>
      </c>
      <c r="B171" s="5" t="s">
        <v>553</v>
      </c>
      <c r="C171" s="11">
        <f>'SUMMARY OF CAPITAL EXP F.viii'!C14</f>
        <v>0</v>
      </c>
      <c r="D171" s="11">
        <f>'SUMMARY OF CAPITAL EXP F.viii'!D14</f>
        <v>0</v>
      </c>
      <c r="E171" s="11">
        <f>'SUMMARY OF CAPITAL EXP F.viii'!E14</f>
        <v>0</v>
      </c>
    </row>
    <row r="172" spans="1:5" x14ac:dyDescent="0.3">
      <c r="A172" s="5"/>
      <c r="B172" s="5"/>
      <c r="C172" s="10"/>
      <c r="D172" s="10"/>
      <c r="E172" s="10"/>
    </row>
    <row r="173" spans="1:5" x14ac:dyDescent="0.3">
      <c r="A173" s="5"/>
      <c r="B173" s="5"/>
      <c r="C173" s="10"/>
      <c r="D173" s="10"/>
      <c r="E173" s="10"/>
    </row>
  </sheetData>
  <sheetProtection algorithmName="SHA-512" hashValue="I+nlSgIuGih/MnJWahhTlQKYDRwm/RNqX6S9NBzAC4SJurAiHH11oKBL/JYXH0JDmI5IicBXjsSOrP5dTawpVg==" saltValue="z/bKCVnoUL4UHkBJqDxJvw==" spinCount="100000" sheet="1" objects="1" scenarios="1" formatColumns="0" formatRows="0" selectLockedCells="1"/>
  <mergeCells count="2">
    <mergeCell ref="A1:E1"/>
    <mergeCell ref="A2:E2"/>
  </mergeCells>
  <pageMargins left="0.63364583333333335" right="0.51181102362204722" top="0.74803149606299213" bottom="0.74803149606299213" header="0.31496062992125984" footer="0.31496062992125984"/>
  <pageSetup scale="50" orientation="landscape" r:id="rId1"/>
  <headerFooter>
    <oddFooter>&amp;CPage 12</oddFooter>
  </headerFooter>
  <rowBreaks count="2" manualBreakCount="2">
    <brk id="53" max="16383" man="1"/>
    <brk id="11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G23"/>
  <sheetViews>
    <sheetView view="pageBreakPreview" topLeftCell="C1" zoomScale="90" zoomScaleNormal="100" zoomScaleSheetLayoutView="90" workbookViewId="0">
      <selection activeCell="G3" sqref="G3"/>
    </sheetView>
  </sheetViews>
  <sheetFormatPr defaultColWidth="8.81640625" defaultRowHeight="15" x14ac:dyDescent="0.3"/>
  <cols>
    <col min="1" max="1" width="17.81640625" style="1" customWidth="1"/>
    <col min="2" max="2" width="29.26953125" style="1" customWidth="1"/>
    <col min="3" max="5" width="29.7265625" style="1" bestFit="1" customWidth="1"/>
    <col min="6" max="6" width="28" style="1" bestFit="1" customWidth="1"/>
    <col min="7" max="7" width="29.7265625" style="1" bestFit="1" customWidth="1"/>
    <col min="8" max="16384" width="8.81640625" style="1"/>
  </cols>
  <sheetData>
    <row r="1" spans="1:7" ht="27" customHeight="1" x14ac:dyDescent="0.3">
      <c r="A1" s="110" t="s">
        <v>883</v>
      </c>
      <c r="B1" s="110"/>
      <c r="C1" s="110"/>
      <c r="D1" s="110"/>
      <c r="E1" s="110"/>
      <c r="F1" s="110"/>
      <c r="G1" s="110"/>
    </row>
    <row r="2" spans="1:7" ht="25.5" customHeight="1" x14ac:dyDescent="0.35">
      <c r="A2" s="111" t="s">
        <v>724</v>
      </c>
      <c r="B2" s="111"/>
      <c r="C2" s="111"/>
      <c r="D2" s="111"/>
      <c r="E2" s="111"/>
      <c r="F2" s="111"/>
      <c r="G2" s="111"/>
    </row>
    <row r="3" spans="1:7" x14ac:dyDescent="0.3">
      <c r="A3" s="49"/>
      <c r="B3" s="49"/>
      <c r="C3" s="49"/>
      <c r="D3" s="49"/>
      <c r="E3" s="49"/>
      <c r="F3" s="49"/>
      <c r="G3" s="49"/>
    </row>
    <row r="4" spans="1:7" ht="52.5" x14ac:dyDescent="0.3">
      <c r="A4" s="54" t="s">
        <v>466</v>
      </c>
      <c r="B4" s="54" t="s">
        <v>467</v>
      </c>
      <c r="C4" s="55" t="s">
        <v>474</v>
      </c>
      <c r="D4" s="55" t="s">
        <v>475</v>
      </c>
      <c r="E4" s="55" t="s">
        <v>476</v>
      </c>
      <c r="F4" s="55" t="s">
        <v>477</v>
      </c>
      <c r="G4" s="55" t="s">
        <v>478</v>
      </c>
    </row>
    <row r="5" spans="1:7" ht="28.5" customHeight="1" x14ac:dyDescent="0.3">
      <c r="A5" s="26" t="s">
        <v>530</v>
      </c>
      <c r="B5" s="17" t="s">
        <v>468</v>
      </c>
      <c r="C5" s="33">
        <f>'CHAIR PERSONNEL COST F.x'!E7+'SLT PERSONNEL COST F.x'!E7+'COUNCIL PERSONNEL COST F.x'!E7+'PMD PERSONNEL COST F.x'!E7</f>
        <v>163204943.56</v>
      </c>
      <c r="D5" s="33">
        <f>'CHAIR OVERHEAD COST F.xi'!E7+'SLT OVERHEAD COST F.xi'!E7+'COUNCIL OVERHEAD COST F.xi'!E7+'PMD OVERHEAD COST F.xi'!E7</f>
        <v>136500000</v>
      </c>
      <c r="E5" s="33">
        <f>C5+D5</f>
        <v>299704943.56</v>
      </c>
      <c r="F5" s="33">
        <f>'PMD CAPITAL EXP F.xii'!F6</f>
        <v>375000000</v>
      </c>
      <c r="G5" s="33">
        <f>E5+F5</f>
        <v>674704943.55999994</v>
      </c>
    </row>
    <row r="6" spans="1:7" ht="26.25" customHeight="1" x14ac:dyDescent="0.3">
      <c r="A6" s="26" t="s">
        <v>531</v>
      </c>
      <c r="B6" s="17" t="s">
        <v>469</v>
      </c>
      <c r="C6" s="34">
        <f>'AGRIC PERSONNEL COST F.x'!E7+'FINANCE PERSONNEL COST F.x'!E7+'WORKS PERSONNEL COST F.x'!E7</f>
        <v>1172812142.73</v>
      </c>
      <c r="D6" s="34">
        <f>'AGRIC OVERHEAD COST F.xi'!E7+'FINANCE OVERHEAD COST F.xi'!E7+'WORKS OVERHEAD COST F.xi'!E7</f>
        <v>710187828.72399998</v>
      </c>
      <c r="E6" s="34">
        <f t="shared" ref="E6:E9" si="0">C6+D6</f>
        <v>1882999971.454</v>
      </c>
      <c r="F6" s="34">
        <f>'AGRIC CAPITAL EXP F.xii'!F6+'FINANCE CAPITAL EXP F.xii'!F6+'WORKS CAPITAL EXP F.xii'!F6</f>
        <v>2708329991.71</v>
      </c>
      <c r="G6" s="33">
        <f t="shared" ref="G6:G9" si="1">E6+F6</f>
        <v>4591329963.1639996</v>
      </c>
    </row>
    <row r="7" spans="1:7" ht="24.75" customHeight="1" x14ac:dyDescent="0.3">
      <c r="A7" s="26" t="s">
        <v>532</v>
      </c>
      <c r="B7" s="17" t="s">
        <v>470</v>
      </c>
      <c r="C7" s="34">
        <v>0</v>
      </c>
      <c r="D7" s="34">
        <v>0</v>
      </c>
      <c r="E7" s="34">
        <f t="shared" si="0"/>
        <v>0</v>
      </c>
      <c r="F7" s="34">
        <v>0</v>
      </c>
      <c r="G7" s="33">
        <f t="shared" si="1"/>
        <v>0</v>
      </c>
    </row>
    <row r="8" spans="1:7" ht="26.25" customHeight="1" x14ac:dyDescent="0.3">
      <c r="A8" s="26" t="s">
        <v>533</v>
      </c>
      <c r="B8" s="17" t="s">
        <v>471</v>
      </c>
      <c r="C8" s="34">
        <v>0</v>
      </c>
      <c r="D8" s="34">
        <v>0</v>
      </c>
      <c r="E8" s="34">
        <f t="shared" si="0"/>
        <v>0</v>
      </c>
      <c r="F8" s="34">
        <v>0</v>
      </c>
      <c r="G8" s="33">
        <f t="shared" si="1"/>
        <v>0</v>
      </c>
    </row>
    <row r="9" spans="1:7" ht="25.5" customHeight="1" x14ac:dyDescent="0.3">
      <c r="A9" s="26" t="s">
        <v>534</v>
      </c>
      <c r="B9" s="17" t="s">
        <v>472</v>
      </c>
      <c r="C9" s="34">
        <f>'ESD PERSONNEL COST F.x'!E7+'PHC PERSONNEL COST F.x'!E7+'WATSAN PERSONNEL COST F.x'!E7+'TRADITIONAL PERSONNEL COST F.x'!E7</f>
        <v>2010389762.7399998</v>
      </c>
      <c r="D9" s="34">
        <f>'ESD OVERHEAD COST F.xi'!E7+'PHC OVERHEAD COST F.xi'!E7+'WATSAN OVERHEAD COST F.xi'!E7+'TRADITIONAL OVERHEAD COST F.xi'!E5</f>
        <v>331050000</v>
      </c>
      <c r="E9" s="34">
        <f t="shared" si="0"/>
        <v>2341439762.7399998</v>
      </c>
      <c r="F9" s="34">
        <f>'ESD CAPITAL EXP F.xii'!F6+'PHC CAPITAL EXP F.xii'!F6+'WATSAN CAPITAL EXP F.xii'!F6</f>
        <v>842000000</v>
      </c>
      <c r="G9" s="33">
        <f t="shared" si="1"/>
        <v>3183439762.7399998</v>
      </c>
    </row>
    <row r="10" spans="1:7" ht="17.5" x14ac:dyDescent="0.3">
      <c r="A10" s="19" t="s">
        <v>341</v>
      </c>
      <c r="B10" s="18" t="s">
        <v>341</v>
      </c>
      <c r="C10" s="34" t="s">
        <v>341</v>
      </c>
      <c r="D10" s="34" t="s">
        <v>341</v>
      </c>
      <c r="E10" s="34" t="s">
        <v>341</v>
      </c>
      <c r="F10" s="34" t="s">
        <v>341</v>
      </c>
      <c r="G10" s="34" t="s">
        <v>341</v>
      </c>
    </row>
    <row r="11" spans="1:7" ht="17.5" x14ac:dyDescent="0.3">
      <c r="A11" s="19" t="s">
        <v>341</v>
      </c>
      <c r="B11" s="18" t="s">
        <v>341</v>
      </c>
      <c r="C11" s="34" t="s">
        <v>341</v>
      </c>
      <c r="D11" s="34" t="s">
        <v>341</v>
      </c>
      <c r="E11" s="34" t="s">
        <v>341</v>
      </c>
      <c r="F11" s="34" t="s">
        <v>341</v>
      </c>
      <c r="G11" s="34" t="s">
        <v>341</v>
      </c>
    </row>
    <row r="12" spans="1:7" ht="17.5" x14ac:dyDescent="0.3">
      <c r="A12" s="19" t="s">
        <v>341</v>
      </c>
      <c r="B12" s="18" t="s">
        <v>341</v>
      </c>
      <c r="C12" s="34" t="s">
        <v>341</v>
      </c>
      <c r="D12" s="34" t="s">
        <v>341</v>
      </c>
      <c r="E12" s="34" t="s">
        <v>341</v>
      </c>
      <c r="F12" s="34" t="s">
        <v>341</v>
      </c>
      <c r="G12" s="34" t="s">
        <v>341</v>
      </c>
    </row>
    <row r="13" spans="1:7" ht="17.5" x14ac:dyDescent="0.3">
      <c r="A13" s="19" t="s">
        <v>341</v>
      </c>
      <c r="B13" s="18" t="s">
        <v>341</v>
      </c>
      <c r="C13" s="34" t="s">
        <v>341</v>
      </c>
      <c r="D13" s="34" t="s">
        <v>341</v>
      </c>
      <c r="E13" s="34" t="s">
        <v>341</v>
      </c>
      <c r="F13" s="34" t="s">
        <v>341</v>
      </c>
      <c r="G13" s="34" t="s">
        <v>341</v>
      </c>
    </row>
    <row r="14" spans="1:7" ht="17.5" x14ac:dyDescent="0.3">
      <c r="A14" s="19" t="s">
        <v>341</v>
      </c>
      <c r="B14" s="18" t="s">
        <v>341</v>
      </c>
      <c r="C14" s="34" t="s">
        <v>341</v>
      </c>
      <c r="D14" s="34" t="s">
        <v>341</v>
      </c>
      <c r="E14" s="34" t="s">
        <v>341</v>
      </c>
      <c r="F14" s="34" t="s">
        <v>341</v>
      </c>
      <c r="G14" s="34" t="s">
        <v>341</v>
      </c>
    </row>
    <row r="15" spans="1:7" ht="17.5" x14ac:dyDescent="0.3">
      <c r="A15" s="19" t="s">
        <v>341</v>
      </c>
      <c r="B15" s="18" t="s">
        <v>341</v>
      </c>
      <c r="C15" s="34" t="s">
        <v>341</v>
      </c>
      <c r="D15" s="34" t="s">
        <v>341</v>
      </c>
      <c r="E15" s="34" t="s">
        <v>341</v>
      </c>
      <c r="F15" s="34" t="s">
        <v>341</v>
      </c>
      <c r="G15" s="34" t="s">
        <v>341</v>
      </c>
    </row>
    <row r="16" spans="1:7" ht="17.5" x14ac:dyDescent="0.3">
      <c r="A16" s="19" t="s">
        <v>341</v>
      </c>
      <c r="B16" s="18" t="s">
        <v>341</v>
      </c>
      <c r="C16" s="34" t="s">
        <v>341</v>
      </c>
      <c r="D16" s="34" t="s">
        <v>341</v>
      </c>
      <c r="E16" s="34" t="s">
        <v>341</v>
      </c>
      <c r="F16" s="34" t="s">
        <v>341</v>
      </c>
      <c r="G16" s="34" t="s">
        <v>341</v>
      </c>
    </row>
    <row r="17" spans="1:7" ht="17.5" x14ac:dyDescent="0.3">
      <c r="A17" s="19" t="s">
        <v>341</v>
      </c>
      <c r="B17" s="18" t="s">
        <v>341</v>
      </c>
      <c r="C17" s="34" t="s">
        <v>341</v>
      </c>
      <c r="D17" s="34" t="s">
        <v>341</v>
      </c>
      <c r="E17" s="34" t="s">
        <v>341</v>
      </c>
      <c r="F17" s="34" t="s">
        <v>341</v>
      </c>
      <c r="G17" s="34" t="s">
        <v>341</v>
      </c>
    </row>
    <row r="18" spans="1:7" ht="17.5" x14ac:dyDescent="0.3">
      <c r="A18" s="19" t="s">
        <v>341</v>
      </c>
      <c r="B18" s="18" t="s">
        <v>341</v>
      </c>
      <c r="C18" s="34" t="s">
        <v>341</v>
      </c>
      <c r="D18" s="34" t="s">
        <v>341</v>
      </c>
      <c r="E18" s="34" t="s">
        <v>341</v>
      </c>
      <c r="F18" s="34" t="s">
        <v>341</v>
      </c>
      <c r="G18" s="34" t="s">
        <v>341</v>
      </c>
    </row>
    <row r="19" spans="1:7" ht="17.5" x14ac:dyDescent="0.3">
      <c r="A19" s="19" t="s">
        <v>341</v>
      </c>
      <c r="B19" s="18" t="s">
        <v>341</v>
      </c>
      <c r="C19" s="34" t="s">
        <v>341</v>
      </c>
      <c r="D19" s="34" t="s">
        <v>341</v>
      </c>
      <c r="E19" s="34" t="s">
        <v>341</v>
      </c>
      <c r="F19" s="34" t="s">
        <v>341</v>
      </c>
      <c r="G19" s="34" t="s">
        <v>341</v>
      </c>
    </row>
    <row r="20" spans="1:7" ht="17.5" x14ac:dyDescent="0.3">
      <c r="A20" s="19" t="s">
        <v>341</v>
      </c>
      <c r="B20" s="18" t="s">
        <v>341</v>
      </c>
      <c r="C20" s="34" t="s">
        <v>341</v>
      </c>
      <c r="D20" s="34" t="s">
        <v>341</v>
      </c>
      <c r="E20" s="34" t="s">
        <v>341</v>
      </c>
      <c r="F20" s="34" t="s">
        <v>341</v>
      </c>
      <c r="G20" s="34" t="s">
        <v>341</v>
      </c>
    </row>
    <row r="21" spans="1:7" ht="17.5" x14ac:dyDescent="0.3">
      <c r="A21" s="19" t="s">
        <v>341</v>
      </c>
      <c r="B21" s="18" t="s">
        <v>341</v>
      </c>
      <c r="C21" s="34" t="s">
        <v>341</v>
      </c>
      <c r="D21" s="34" t="s">
        <v>341</v>
      </c>
      <c r="E21" s="34" t="s">
        <v>341</v>
      </c>
      <c r="F21" s="34" t="s">
        <v>341</v>
      </c>
      <c r="G21" s="34" t="s">
        <v>341</v>
      </c>
    </row>
    <row r="22" spans="1:7" ht="17.5" x14ac:dyDescent="0.3">
      <c r="A22" s="19" t="s">
        <v>341</v>
      </c>
      <c r="B22" s="18" t="s">
        <v>341</v>
      </c>
      <c r="C22" s="34" t="s">
        <v>341</v>
      </c>
      <c r="D22" s="34" t="s">
        <v>341</v>
      </c>
      <c r="E22" s="34" t="s">
        <v>341</v>
      </c>
      <c r="F22" s="34" t="s">
        <v>341</v>
      </c>
      <c r="G22" s="34" t="s">
        <v>341</v>
      </c>
    </row>
    <row r="23" spans="1:7" ht="23.25" customHeight="1" x14ac:dyDescent="0.3">
      <c r="A23" s="19" t="s">
        <v>341</v>
      </c>
      <c r="B23" s="18" t="s">
        <v>473</v>
      </c>
      <c r="C23" s="34">
        <f>SUM(C5:C22)</f>
        <v>3346406849.0299997</v>
      </c>
      <c r="D23" s="34">
        <f t="shared" ref="D23:G23" si="2">SUM(D5:D22)</f>
        <v>1177737828.724</v>
      </c>
      <c r="E23" s="34">
        <f t="shared" si="2"/>
        <v>4524144677.7539997</v>
      </c>
      <c r="F23" s="34">
        <f t="shared" si="2"/>
        <v>3925329991.71</v>
      </c>
      <c r="G23" s="34">
        <f t="shared" si="2"/>
        <v>8449474669.4639988</v>
      </c>
    </row>
  </sheetData>
  <sheetProtection algorithmName="SHA-512" hashValue="P1g+PQGmky4mvos1HPRO/YnpTUzEB29wk1CyWHdEHGipPXCD0CxXhyNE+7L5H2IJifSlgpyLcHsRB4xLJnJ3nA==" saltValue="RnUwgSWA7NfscrIL86ynIA==" spinCount="100000" sheet="1" objects="1" scenarios="1" formatColumns="0" formatRows="0" selectLockedCells="1"/>
  <mergeCells count="2">
    <mergeCell ref="A1:G1"/>
    <mergeCell ref="A2:G2"/>
  </mergeCells>
  <pageMargins left="0.51181102362204722" right="0.51181102362204722" top="0.74803149606299213" bottom="0.74803149606299213" header="0.31496062992125984" footer="0.31496062992125984"/>
  <pageSetup scale="65" orientation="landscape" r:id="rId1"/>
  <headerFooter>
    <oddFooter>&amp;CPage 13</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8"/>
  <sheetViews>
    <sheetView view="pageBreakPreview" zoomScale="90" zoomScaleNormal="130" zoomScaleSheetLayoutView="90" workbookViewId="0">
      <selection activeCell="B4" sqref="B4"/>
    </sheetView>
  </sheetViews>
  <sheetFormatPr defaultColWidth="8.81640625" defaultRowHeight="15" x14ac:dyDescent="0.3"/>
  <cols>
    <col min="1" max="1" width="18.54296875" style="1" customWidth="1"/>
    <col min="2" max="2" width="52" style="1" bestFit="1" customWidth="1"/>
    <col min="3" max="5" width="25.81640625" style="1" bestFit="1" customWidth="1"/>
    <col min="6" max="16384" width="8.81640625" style="1"/>
  </cols>
  <sheetData>
    <row r="1" spans="1:5" x14ac:dyDescent="0.3">
      <c r="A1" s="108" t="s">
        <v>479</v>
      </c>
      <c r="B1" s="108"/>
      <c r="C1" s="108"/>
      <c r="D1" s="108"/>
      <c r="E1" s="108"/>
    </row>
    <row r="2" spans="1:5" ht="39" customHeight="1" x14ac:dyDescent="0.3">
      <c r="A2" s="112" t="s">
        <v>725</v>
      </c>
      <c r="B2" s="112"/>
      <c r="C2" s="112"/>
      <c r="D2" s="112"/>
      <c r="E2" s="112"/>
    </row>
    <row r="3" spans="1:5" x14ac:dyDescent="0.3">
      <c r="A3" s="49"/>
      <c r="B3" s="49"/>
      <c r="C3" s="49"/>
      <c r="D3" s="49"/>
      <c r="E3" s="49"/>
    </row>
    <row r="4" spans="1:5" ht="45" x14ac:dyDescent="0.3">
      <c r="A4" s="46" t="s">
        <v>0</v>
      </c>
      <c r="B4" s="47" t="s">
        <v>480</v>
      </c>
      <c r="C4" s="50" t="s">
        <v>596</v>
      </c>
      <c r="D4" s="50" t="s">
        <v>597</v>
      </c>
      <c r="E4" s="50" t="s">
        <v>598</v>
      </c>
    </row>
    <row r="5" spans="1:5" ht="21" customHeight="1" x14ac:dyDescent="0.3">
      <c r="A5" s="25" t="s">
        <v>516</v>
      </c>
      <c r="B5" s="21" t="s">
        <v>481</v>
      </c>
      <c r="C5" s="11">
        <f>'CHAIR PERSONNEL COST F.x'!C7+'CHAIR OVERHEAD COST F.xi'!C7</f>
        <v>414713438</v>
      </c>
      <c r="D5" s="11">
        <f>'CHAIR PERSONNEL COST F.x'!D7+'CHAIR OVERHEAD COST F.xi'!D7</f>
        <v>73329819.349999994</v>
      </c>
      <c r="E5" s="11">
        <f>'CHAIR PERSONNEL COST F.x'!E7+'CHAIR OVERHEAD COST F.xi'!E7</f>
        <v>41369334</v>
      </c>
    </row>
    <row r="6" spans="1:5" ht="22.5" customHeight="1" x14ac:dyDescent="0.3">
      <c r="A6" s="25" t="s">
        <v>517</v>
      </c>
      <c r="B6" s="21" t="s">
        <v>482</v>
      </c>
      <c r="C6" s="11">
        <f>'SLT PERSONNEL COST F.x'!C7+'SLT OVERHEAD COST F.xi'!C7</f>
        <v>100651360</v>
      </c>
      <c r="D6" s="11">
        <f>'SLT PERSONNEL COST F.x'!D7+'SLT OVERHEAD COST F.xi'!D7</f>
        <v>31120734.600000001</v>
      </c>
      <c r="E6" s="11">
        <f>'SLT PERSONNEL COST F.x'!E7+'SLT OVERHEAD COST F.xi'!E7</f>
        <v>51107256</v>
      </c>
    </row>
    <row r="7" spans="1:5" ht="21.75" customHeight="1" x14ac:dyDescent="0.3">
      <c r="A7" s="25" t="s">
        <v>518</v>
      </c>
      <c r="B7" s="21" t="s">
        <v>483</v>
      </c>
      <c r="C7" s="11">
        <f>'COUNCIL PERSONNEL COST F.x'!C7+'COUNCIL OVERHEAD COST F.xi'!C7</f>
        <v>123440532</v>
      </c>
      <c r="D7" s="11">
        <f>'COUNCIL PERSONNEL COST F.x'!D7+'COUNCIL OVERHEAD COST F.xi'!D7</f>
        <v>35814059.039999999</v>
      </c>
      <c r="E7" s="11">
        <f>'COUNCIL PERSONNEL COST F.x'!E7+'COUNCIL OVERHEAD COST F.xi'!E7</f>
        <v>56683588.560000002</v>
      </c>
    </row>
    <row r="8" spans="1:5" ht="24" customHeight="1" x14ac:dyDescent="0.3">
      <c r="A8" s="25" t="s">
        <v>519</v>
      </c>
      <c r="B8" s="21" t="s">
        <v>674</v>
      </c>
      <c r="C8" s="11">
        <f>'PMD PERSONNEL COST F.x'!C7+'PMD OVERHEAD COST F.xi'!C7</f>
        <v>302393832</v>
      </c>
      <c r="D8" s="11">
        <f>'PMD PERSONNEL COST F.x'!D7+'PMD OVERHEAD COST F.xi'!D7</f>
        <v>135081538.82999998</v>
      </c>
      <c r="E8" s="11">
        <f>'PMD PERSONNEL COST F.x'!E7+'PMD OVERHEAD COST F.xi'!E7</f>
        <v>150544765</v>
      </c>
    </row>
    <row r="9" spans="1:5" ht="24" customHeight="1" x14ac:dyDescent="0.3">
      <c r="A9" s="25" t="s">
        <v>520</v>
      </c>
      <c r="B9" s="21" t="s">
        <v>484</v>
      </c>
      <c r="C9" s="11">
        <f>'AGRIC PERSONNEL COST F.x'!C7+'AGRIC OVERHEAD COST F.xi'!C7</f>
        <v>148715801</v>
      </c>
      <c r="D9" s="11">
        <f>'AGRIC PERSONNEL COST F.x'!D7+'AGRIC OVERHEAD COST F.xi'!D7</f>
        <v>104072168</v>
      </c>
      <c r="E9" s="11">
        <f>'AGRIC PERSONNEL COST F.x'!E7+'AGRIC OVERHEAD COST F.xi'!E7</f>
        <v>136877977</v>
      </c>
    </row>
    <row r="10" spans="1:5" ht="21.75" customHeight="1" x14ac:dyDescent="0.3">
      <c r="A10" s="25" t="s">
        <v>521</v>
      </c>
      <c r="B10" s="21" t="s">
        <v>485</v>
      </c>
      <c r="C10" s="11">
        <f>'FINANCE PERSONNEL COST F.x'!C7+'FINANCE OVERHEAD COST F.xi'!C7</f>
        <v>1307561304</v>
      </c>
      <c r="D10" s="11">
        <f>'FINANCE PERSONNEL COST F.x'!D7+'FINANCE OVERHEAD COST F.xi'!D7</f>
        <v>864821137.61000001</v>
      </c>
      <c r="E10" s="11">
        <f>'FINANCE PERSONNEL COST F.x'!E7+'FINANCE OVERHEAD COST F.xi'!E7</f>
        <v>1633073977.454</v>
      </c>
    </row>
    <row r="11" spans="1:5" ht="21.75" customHeight="1" x14ac:dyDescent="0.3">
      <c r="A11" s="25" t="s">
        <v>522</v>
      </c>
      <c r="B11" s="21" t="s">
        <v>486</v>
      </c>
      <c r="C11" s="11">
        <f>'WORKS PERSONNEL COST F.x'!C7+'WORKS OVERHEAD COST F.xi'!C7</f>
        <v>143764229</v>
      </c>
      <c r="D11" s="11">
        <f>'WORKS PERSONNEL COST F.x'!D7+'WORKS OVERHEAD COST F.xi'!D7</f>
        <v>99211524.25</v>
      </c>
      <c r="E11" s="11">
        <f>'WORKS PERSONNEL COST F.x'!E7+'WORKS OVERHEAD COST F.xi'!E7</f>
        <v>113048017</v>
      </c>
    </row>
    <row r="12" spans="1:5" ht="24" customHeight="1" x14ac:dyDescent="0.3">
      <c r="A12" s="25" t="s">
        <v>523</v>
      </c>
      <c r="B12" s="21" t="s">
        <v>487</v>
      </c>
      <c r="C12" s="11">
        <f>'ESD PERSONNEL COST F.x'!C7+'ESD OVERHEAD COST F.xi'!C7</f>
        <v>1933458380</v>
      </c>
      <c r="D12" s="11">
        <f>'ESD PERSONNEL COST F.x'!D7+'ESD OVERHEAD COST F.xi'!D7</f>
        <v>1415636011.0200002</v>
      </c>
      <c r="E12" s="11">
        <f>'ESD PERSONNEL COST F.x'!E7+'ESD OVERHEAD COST F.xi'!E7</f>
        <v>1707477052.5899999</v>
      </c>
    </row>
    <row r="13" spans="1:5" ht="21" customHeight="1" x14ac:dyDescent="0.3">
      <c r="A13" s="25" t="s">
        <v>524</v>
      </c>
      <c r="B13" s="21" t="s">
        <v>685</v>
      </c>
      <c r="C13" s="11">
        <f>'PHC PERSONNEL COST F.x'!C7+'PHC OVERHEAD COST F.xi'!C7</f>
        <v>420220521</v>
      </c>
      <c r="D13" s="11">
        <f>'PHC PERSONNEL COST F.x'!D7+'PHC OVERHEAD COST F.xi'!D7</f>
        <v>288508230</v>
      </c>
      <c r="E13" s="11">
        <f>'PHC PERSONNEL COST F.x'!E7+'PHC OVERHEAD COST F.xi'!E7</f>
        <v>461702992.14999998</v>
      </c>
    </row>
    <row r="14" spans="1:5" ht="22.5" customHeight="1" x14ac:dyDescent="0.3">
      <c r="A14" s="25" t="s">
        <v>525</v>
      </c>
      <c r="B14" s="21" t="s">
        <v>488</v>
      </c>
      <c r="C14" s="11">
        <f>'WATSAN PERSONNEL COST F.x'!C7+'WATSAN OVERHEAD COST F.xi'!C7</f>
        <v>144887073</v>
      </c>
      <c r="D14" s="11">
        <f>'WATSAN PERSONNEL COST F.x'!D7+'WATSAN OVERHEAD COST F.xi'!D7</f>
        <v>108271894</v>
      </c>
      <c r="E14" s="11">
        <f>'WATSAN PERSONNEL COST F.x'!E7+'WATSAN OVERHEAD COST F.xi'!E7</f>
        <v>124295135</v>
      </c>
    </row>
    <row r="15" spans="1:5" ht="20.25" customHeight="1" x14ac:dyDescent="0.3">
      <c r="A15" s="25" t="s">
        <v>526</v>
      </c>
      <c r="B15" s="21" t="s">
        <v>489</v>
      </c>
      <c r="C15" s="11">
        <f>'TRADITIONAL PERSONNEL COST F.x'!C7+'TRADITIONAL OVERHEAD COST F.xi'!C5</f>
        <v>81150474</v>
      </c>
      <c r="D15" s="11">
        <f>'TRADITIONAL PERSONNEL COST F.x'!D7+'TRADITIONAL OVERHEAD COST F.xi'!D5</f>
        <v>31003984</v>
      </c>
      <c r="E15" s="11">
        <f>'TRADITIONAL PERSONNEL COST F.x'!E7+'TRADITIONAL OVERHEAD COST F.xi'!E5</f>
        <v>47964583</v>
      </c>
    </row>
    <row r="16" spans="1:5" x14ac:dyDescent="0.3">
      <c r="A16" s="6"/>
      <c r="B16" s="7"/>
      <c r="C16" s="11"/>
      <c r="D16" s="11"/>
      <c r="E16" s="11"/>
    </row>
    <row r="17" spans="1:5" x14ac:dyDescent="0.3">
      <c r="A17" s="6"/>
      <c r="B17" s="7"/>
      <c r="C17" s="11"/>
      <c r="D17" s="11"/>
      <c r="E17" s="11"/>
    </row>
    <row r="18" spans="1:5" x14ac:dyDescent="0.3">
      <c r="A18" s="6"/>
      <c r="B18" s="7"/>
      <c r="C18" s="10"/>
      <c r="D18" s="10"/>
      <c r="E18" s="10"/>
    </row>
    <row r="19" spans="1:5" x14ac:dyDescent="0.3">
      <c r="A19" s="6"/>
      <c r="B19" s="7"/>
      <c r="C19" s="10"/>
      <c r="D19" s="10"/>
      <c r="E19" s="10"/>
    </row>
    <row r="20" spans="1:5" x14ac:dyDescent="0.3">
      <c r="A20" s="4"/>
      <c r="B20" s="5"/>
      <c r="C20" s="11"/>
      <c r="D20" s="11"/>
      <c r="E20" s="11"/>
    </row>
    <row r="21" spans="1:5" x14ac:dyDescent="0.3">
      <c r="A21" s="6"/>
      <c r="B21" s="7"/>
      <c r="C21" s="10"/>
      <c r="D21" s="10"/>
      <c r="E21" s="10"/>
    </row>
    <row r="22" spans="1:5" x14ac:dyDescent="0.3">
      <c r="A22" s="4"/>
      <c r="B22" s="5"/>
      <c r="C22" s="11"/>
      <c r="D22" s="11"/>
      <c r="E22" s="11"/>
    </row>
    <row r="23" spans="1:5" x14ac:dyDescent="0.3">
      <c r="A23" s="4"/>
      <c r="B23" s="5"/>
      <c r="C23" s="11"/>
      <c r="D23" s="11"/>
      <c r="E23" s="11"/>
    </row>
    <row r="24" spans="1:5" x14ac:dyDescent="0.3">
      <c r="A24" s="6"/>
      <c r="B24" s="7"/>
      <c r="C24" s="10"/>
      <c r="D24" s="10"/>
      <c r="E24" s="10"/>
    </row>
    <row r="25" spans="1:5" x14ac:dyDescent="0.3">
      <c r="A25" s="6"/>
      <c r="B25" s="7"/>
      <c r="C25" s="10"/>
      <c r="D25" s="10"/>
      <c r="E25" s="10"/>
    </row>
    <row r="26" spans="1:5" x14ac:dyDescent="0.3">
      <c r="A26" s="6"/>
      <c r="B26" s="7"/>
      <c r="C26" s="10"/>
      <c r="D26" s="10"/>
      <c r="E26" s="10"/>
    </row>
    <row r="27" spans="1:5" x14ac:dyDescent="0.3">
      <c r="A27" s="6"/>
      <c r="B27" s="7"/>
      <c r="C27" s="10"/>
      <c r="D27" s="10"/>
      <c r="E27" s="10"/>
    </row>
    <row r="28" spans="1:5" ht="19.5" customHeight="1" x14ac:dyDescent="0.3">
      <c r="A28" s="4"/>
      <c r="B28" s="5" t="s">
        <v>473</v>
      </c>
      <c r="C28" s="11">
        <f>SUM(C5:C27)</f>
        <v>5120956944</v>
      </c>
      <c r="D28" s="11">
        <f t="shared" ref="D28:E28" si="0">SUM(D5:D27)</f>
        <v>3186871100.6999998</v>
      </c>
      <c r="E28" s="11">
        <f t="shared" si="0"/>
        <v>4524144677.7539997</v>
      </c>
    </row>
  </sheetData>
  <sheetProtection algorithmName="SHA-512" hashValue="N+hI9zUL05g4xIgyHZkT45Q1eKKx0RcNz03iFAKfsG7U0nngY0hVB9DZ9zfaygnTHh6ru/ddBl2auhLI6i5DWw==" saltValue="3XahZsFYq9ItOeUVWSQSFQ==" spinCount="100000" sheet="1" objects="1" scenarios="1" formatColumns="0" formatRows="0" selectLockedCells="1"/>
  <mergeCells count="2">
    <mergeCell ref="A1:E1"/>
    <mergeCell ref="A2:E2"/>
  </mergeCells>
  <pageMargins left="0.51181102362204722" right="0.51181102362204722" top="0.74803149606299213" bottom="0.74803149606299213" header="0.31496062992125984" footer="0.31496062992125984"/>
  <pageSetup scale="85" orientation="landscape" r:id="rId1"/>
  <headerFooter>
    <oddFooter>&amp;CPage 14</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E28"/>
  <sheetViews>
    <sheetView view="pageBreakPreview" topLeftCell="C1" zoomScale="90" zoomScaleNormal="130" zoomScaleSheetLayoutView="90" workbookViewId="0">
      <selection activeCell="E4" sqref="E4"/>
    </sheetView>
  </sheetViews>
  <sheetFormatPr defaultColWidth="8.81640625" defaultRowHeight="15" x14ac:dyDescent="0.3"/>
  <cols>
    <col min="1" max="1" width="15" style="1" customWidth="1"/>
    <col min="2" max="2" width="52" style="1" bestFit="1" customWidth="1"/>
    <col min="3" max="5" width="25.81640625" style="1" bestFit="1" customWidth="1"/>
    <col min="6" max="16384" width="8.81640625" style="1"/>
  </cols>
  <sheetData>
    <row r="1" spans="1:5" x14ac:dyDescent="0.3">
      <c r="A1" s="108" t="s">
        <v>490</v>
      </c>
      <c r="B1" s="108"/>
      <c r="C1" s="108"/>
      <c r="D1" s="108"/>
      <c r="E1" s="108"/>
    </row>
    <row r="2" spans="1:5" ht="28.15" customHeight="1" x14ac:dyDescent="0.3">
      <c r="A2" s="109" t="s">
        <v>726</v>
      </c>
      <c r="B2" s="109"/>
      <c r="C2" s="109"/>
      <c r="D2" s="109"/>
      <c r="E2" s="109"/>
    </row>
    <row r="3" spans="1:5" x14ac:dyDescent="0.3">
      <c r="A3" s="49"/>
      <c r="B3" s="49"/>
      <c r="C3" s="49"/>
      <c r="D3" s="49"/>
      <c r="E3" s="49"/>
    </row>
    <row r="4" spans="1:5" ht="45" x14ac:dyDescent="0.3">
      <c r="A4" s="46" t="s">
        <v>0</v>
      </c>
      <c r="B4" s="47" t="s">
        <v>491</v>
      </c>
      <c r="C4" s="50" t="s">
        <v>596</v>
      </c>
      <c r="D4" s="50" t="s">
        <v>597</v>
      </c>
      <c r="E4" s="50" t="s">
        <v>598</v>
      </c>
    </row>
    <row r="5" spans="1:5" x14ac:dyDescent="0.3">
      <c r="A5" s="5"/>
      <c r="B5" s="23" t="s">
        <v>307</v>
      </c>
      <c r="C5" s="30">
        <f>C6+C11</f>
        <v>5120956944</v>
      </c>
      <c r="D5" s="30">
        <f t="shared" ref="D5:E5" si="0">D6+D11</f>
        <v>3186871100.6999998</v>
      </c>
      <c r="E5" s="30">
        <f t="shared" si="0"/>
        <v>4524144677.7539997</v>
      </c>
    </row>
    <row r="6" spans="1:5" x14ac:dyDescent="0.3">
      <c r="A6" s="24">
        <v>21</v>
      </c>
      <c r="B6" s="23" t="s">
        <v>464</v>
      </c>
      <c r="C6" s="31">
        <f>SUM(C7:C10)</f>
        <v>2966179987</v>
      </c>
      <c r="D6" s="31">
        <f t="shared" ref="D6:E6" si="1">SUM(D7:D10)</f>
        <v>2400095266.8699999</v>
      </c>
      <c r="E6" s="31">
        <f t="shared" si="1"/>
        <v>3346406849.0299997</v>
      </c>
    </row>
    <row r="7" spans="1:5" x14ac:dyDescent="0.3">
      <c r="A7" s="22">
        <v>21010100</v>
      </c>
      <c r="B7" s="21" t="s">
        <v>492</v>
      </c>
      <c r="C7" s="32">
        <f>'CHAIR PERSONNEL COST F.x'!C9+'SLT PERSONNEL COST F.x'!C9+'COUNCIL PERSONNEL COST F.x'!C9+'PMD PERSONNEL COST F.x'!C9+'AGRIC PERSONNEL COST F.x'!C9+'FINANCE PERSONNEL COST F.x'!C9+'WORKS PERSONNEL COST F.x'!C9+'ESD PERSONNEL COST F.x'!C9+'PHC PERSONNEL COST F.x'!C9+'WATSAN PERSONNEL COST F.x'!C9+'TRADITIONAL PERSONNEL COST F.x'!C9</f>
        <v>2306088778</v>
      </c>
      <c r="D7" s="32">
        <f>'CHAIR PERSONNEL COST F.x'!D9+'SLT PERSONNEL COST F.x'!D9+'COUNCIL PERSONNEL COST F.x'!D9+'PMD PERSONNEL COST F.x'!D9+'AGRIC PERSONNEL COST F.x'!D9+'FINANCE PERSONNEL COST F.x'!D9+'WORKS PERSONNEL COST F.x'!D9+'ESD PERSONNEL COST F.x'!D9+'PHC PERSONNEL COST F.x'!D9+'WATSAN PERSONNEL COST F.x'!D9+'TRADITIONAL PERSONNEL COST F.x'!D9</f>
        <v>2000972179.6900001</v>
      </c>
      <c r="E7" s="32">
        <f>'CHAIR PERSONNEL COST F.x'!E9+'SLT PERSONNEL COST F.x'!E9+'COUNCIL PERSONNEL COST F.x'!E9+'PMD PERSONNEL COST F.x'!E9+'AGRIC PERSONNEL COST F.x'!E9+'FINANCE PERSONNEL COST F.x'!E9+'WORKS PERSONNEL COST F.x'!E9+'ESD PERSONNEL COST F.x'!E9+'PHC PERSONNEL COST F.x'!E9+'WATSAN PERSONNEL COST F.x'!E9+'TRADITIONAL PERSONNEL COST F.x'!E9</f>
        <v>2371432282.2999997</v>
      </c>
    </row>
    <row r="8" spans="1:5" x14ac:dyDescent="0.3">
      <c r="A8" s="22">
        <v>21020100</v>
      </c>
      <c r="B8" s="21" t="s">
        <v>493</v>
      </c>
      <c r="C8" s="32">
        <f>'CHAIR PERSONNEL COST F.x'!C14+'SLT PERSONNEL COST F.x'!C14+'COUNCIL PERSONNEL COST F.x'!C14+'PMD PERSONNEL COST F.x'!C14+'AGRIC PERSONNEL COST F.x'!C14+'FINANCE PERSONNEL COST F.x'!C14+'WORKS PERSONNEL COST F.x'!C14+'ESD PERSONNEL COST F.x'!C15+'PHC PERSONNEL COST F.x'!C14+'WATSAN PERSONNEL COST F.x'!C14+'TRADITIONAL PERSONNEL COST F.x'!C14</f>
        <v>126384216</v>
      </c>
      <c r="D8" s="32">
        <f>'CHAIR PERSONNEL COST F.x'!D14+'SLT PERSONNEL COST F.x'!D14+'COUNCIL PERSONNEL COST F.x'!D14+'PMD PERSONNEL COST F.x'!D14+'AGRIC PERSONNEL COST F.x'!D14+'FINANCE PERSONNEL COST F.x'!D14+'WORKS PERSONNEL COST F.x'!D14+'ESD PERSONNEL COST F.x'!D15+'PHC PERSONNEL COST F.x'!D14+'WATSAN PERSONNEL COST F.x'!D14+'TRADITIONAL PERSONNEL COST F.x'!D14</f>
        <v>24000000</v>
      </c>
      <c r="E8" s="32">
        <f>'CHAIR PERSONNEL COST F.x'!E14+'SLT PERSONNEL COST F.x'!E14+'COUNCIL PERSONNEL COST F.x'!E14+'PMD PERSONNEL COST F.x'!E14+'AGRIC PERSONNEL COST F.x'!E14+'FINANCE PERSONNEL COST F.x'!E14+'WORKS PERSONNEL COST F.x'!E14+'ESD PERSONNEL COST F.x'!E15+'PHC PERSONNEL COST F.x'!E14+'WATSAN PERSONNEL COST F.x'!E14+'TRADITIONAL PERSONNEL COST F.x'!E14</f>
        <v>36000000</v>
      </c>
    </row>
    <row r="9" spans="1:5" x14ac:dyDescent="0.3">
      <c r="A9" s="22">
        <v>21020200</v>
      </c>
      <c r="B9" s="21" t="s">
        <v>494</v>
      </c>
      <c r="C9" s="32">
        <f>'CHAIR PERSONNEL COST F.x'!C18+'SLT PERSONNEL COST F.x'!C18+'COUNCIL PERSONNEL COST F.x'!C18+'PMD PERSONNEL COST F.x'!C18+'AGRIC PERSONNEL COST F.x'!C18+'FINANCE PERSONNEL COST F.x'!C18+'WORKS PERSONNEL COST F.x'!C18+'ESD PERSONNEL COST F.x'!C20+'PHC PERSONNEL COST F.x'!C19+'WATSAN PERSONNEL COST F.x'!C18+'TRADITIONAL PERSONNEL COST F.x'!C18</f>
        <v>0</v>
      </c>
      <c r="D9" s="32">
        <f>'CHAIR PERSONNEL COST F.x'!D18+'SLT PERSONNEL COST F.x'!D18+'COUNCIL PERSONNEL COST F.x'!D18+'PMD PERSONNEL COST F.x'!D18+'AGRIC PERSONNEL COST F.x'!D18+'FINANCE PERSONNEL COST F.x'!D18+'WORKS PERSONNEL COST F.x'!D18+'ESD PERSONNEL COST F.x'!D20+'PHC PERSONNEL COST F.x'!D19+'WATSAN PERSONNEL COST F.x'!D18+'TRADITIONAL PERSONNEL COST F.x'!D18</f>
        <v>0</v>
      </c>
      <c r="E9" s="32">
        <f>'CHAIR PERSONNEL COST F.x'!E18+'SLT PERSONNEL COST F.x'!E18+'COUNCIL PERSONNEL COST F.x'!E18+'PMD PERSONNEL COST F.x'!E18+'AGRIC PERSONNEL COST F.x'!E18+'FINANCE PERSONNEL COST F.x'!E18+'WORKS PERSONNEL COST F.x'!E18+'ESD PERSONNEL COST F.x'!E20+'PHC PERSONNEL COST F.x'!E19+'WATSAN PERSONNEL COST F.x'!E18+'TRADITIONAL PERSONNEL COST F.x'!E18</f>
        <v>0</v>
      </c>
    </row>
    <row r="10" spans="1:5" x14ac:dyDescent="0.3">
      <c r="A10" s="22">
        <v>21030100</v>
      </c>
      <c r="B10" s="21" t="s">
        <v>495</v>
      </c>
      <c r="C10" s="32">
        <f>'CHAIR PERSONNEL COST F.x'!C20+'SLT PERSONNEL COST F.x'!C20+'COUNCIL PERSONNEL COST F.x'!C20+'PMD PERSONNEL COST F.x'!C20+'AGRIC PERSONNEL COST F.x'!C20+'FINANCE PERSONNEL COST F.x'!C20+'WORKS PERSONNEL COST F.x'!C20+'ESD PERSONNEL COST F.x'!C22+'PHC PERSONNEL COST F.x'!C21+'WATSAN PERSONNEL COST F.x'!C20+'TRADITIONAL PERSONNEL COST F.x'!C20</f>
        <v>533706993</v>
      </c>
      <c r="D10" s="32">
        <f>'CHAIR PERSONNEL COST F.x'!D20+'SLT PERSONNEL COST F.x'!D20+'COUNCIL PERSONNEL COST F.x'!D20+'PMD PERSONNEL COST F.x'!D20+'AGRIC PERSONNEL COST F.x'!D20+'FINANCE PERSONNEL COST F.x'!D20+'WORKS PERSONNEL COST F.x'!D20+'ESD PERSONNEL COST F.x'!D22+'PHC PERSONNEL COST F.x'!D21+'WATSAN PERSONNEL COST F.x'!D20+'TRADITIONAL PERSONNEL COST F.x'!D20</f>
        <v>375123087.18000001</v>
      </c>
      <c r="E10" s="32">
        <f>'CHAIR PERSONNEL COST F.x'!E20+'SLT PERSONNEL COST F.x'!E20+'COUNCIL PERSONNEL COST F.x'!E20+'PMD PERSONNEL COST F.x'!E20+'AGRIC PERSONNEL COST F.x'!E20+'FINANCE PERSONNEL COST F.x'!E20+'WORKS PERSONNEL COST F.x'!E20+'ESD PERSONNEL COST F.x'!E22+'PHC PERSONNEL COST F.x'!E21+'WATSAN PERSONNEL COST F.x'!E20+'TRADITIONAL PERSONNEL COST F.x'!E20</f>
        <v>938974566.7299999</v>
      </c>
    </row>
    <row r="11" spans="1:5" x14ac:dyDescent="0.3">
      <c r="A11" s="24">
        <v>22</v>
      </c>
      <c r="B11" s="23" t="s">
        <v>496</v>
      </c>
      <c r="C11" s="31">
        <f>SUM(C12:C24)</f>
        <v>2154776957</v>
      </c>
      <c r="D11" s="31">
        <f t="shared" ref="D11:E11" si="2">SUM(D12:D24)</f>
        <v>786775833.83000004</v>
      </c>
      <c r="E11" s="31">
        <f t="shared" si="2"/>
        <v>1177737828.724</v>
      </c>
    </row>
    <row r="12" spans="1:5" x14ac:dyDescent="0.3">
      <c r="A12" s="22">
        <v>22020100</v>
      </c>
      <c r="B12" s="21" t="s">
        <v>497</v>
      </c>
      <c r="C12" s="32">
        <f>'CHAIR OVERHEAD COST F.xi'!C9+'SLT OVERHEAD COST F.xi'!C9+'COUNCIL OVERHEAD COST F.xi'!C9+'PMD OVERHEAD COST F.xi'!C9+'AGRIC OVERHEAD COST F.xi'!C9+'FINANCE OVERHEAD COST F.xi'!C9+'WORKS OVERHEAD COST F.xi'!C9+'ESD OVERHEAD COST F.xi'!C9+'PHC OVERHEAD COST F.xi'!C9+'WATSAN OVERHEAD COST F.xi'!C9+'TRADITIONAL OVERHEAD COST F.xi'!C7</f>
        <v>91000000</v>
      </c>
      <c r="D12" s="32">
        <f>'CHAIR OVERHEAD COST F.xi'!D9+'SLT OVERHEAD COST F.xi'!D9+'COUNCIL OVERHEAD COST F.xi'!D9+'PMD OVERHEAD COST F.xi'!D9+'AGRIC OVERHEAD COST F.xi'!D9+'FINANCE OVERHEAD COST F.xi'!D9+'WORKS OVERHEAD COST F.xi'!D9+'ESD OVERHEAD COST F.xi'!D9+'PHC OVERHEAD COST F.xi'!D9+'WATSAN OVERHEAD COST F.xi'!D9+'TRADITIONAL OVERHEAD COST F.xi'!D7</f>
        <v>43999898.399999999</v>
      </c>
      <c r="E12" s="32">
        <f>'CHAIR OVERHEAD COST F.xi'!E9+'SLT OVERHEAD COST F.xi'!E9+'COUNCIL OVERHEAD COST F.xi'!E9+'PMD OVERHEAD COST F.xi'!E9+'AGRIC OVERHEAD COST F.xi'!E9+'FINANCE OVERHEAD COST F.xi'!E9+'WORKS OVERHEAD COST F.xi'!E9+'ESD OVERHEAD COST F.xi'!E9+'PHC OVERHEAD COST F.xi'!E9+'WATSAN OVERHEAD COST F.xi'!E9+'TRADITIONAL OVERHEAD COST F.xi'!E7</f>
        <v>48500000</v>
      </c>
    </row>
    <row r="13" spans="1:5" x14ac:dyDescent="0.3">
      <c r="A13" s="22">
        <v>22020200</v>
      </c>
      <c r="B13" s="21" t="s">
        <v>498</v>
      </c>
      <c r="C13" s="32">
        <f>'CHAIR OVERHEAD COST F.xi'!C14+'SLT OVERHEAD COST F.xi'!C14+'COUNCIL OVERHEAD COST F.xi'!C14+'PMD OVERHEAD COST F.xi'!C14+'AGRIC OVERHEAD COST F.xi'!C14+'FINANCE OVERHEAD COST F.xi'!C14+'WORKS OVERHEAD COST F.xi'!C14+'ESD OVERHEAD COST F.xi'!C14+'PHC OVERHEAD COST F.xi'!C14+'WATSAN OVERHEAD COST F.xi'!C14+'TRADITIONAL OVERHEAD COST F.xi'!C12</f>
        <v>3300000</v>
      </c>
      <c r="D13" s="32">
        <f>'CHAIR OVERHEAD COST F.xi'!D14+'SLT OVERHEAD COST F.xi'!D14+'COUNCIL OVERHEAD COST F.xi'!D14+'PMD OVERHEAD COST F.xi'!D14+'AGRIC OVERHEAD COST F.xi'!D14+'FINANCE OVERHEAD COST F.xi'!D14+'WORKS OVERHEAD COST F.xi'!D14+'ESD OVERHEAD COST F.xi'!D14+'PHC OVERHEAD COST F.xi'!D14+'WATSAN OVERHEAD COST F.xi'!D14+'TRADITIONAL OVERHEAD COST F.xi'!D12</f>
        <v>1329000</v>
      </c>
      <c r="E13" s="32">
        <f>'CHAIR OVERHEAD COST F.xi'!E14+'SLT OVERHEAD COST F.xi'!E14+'COUNCIL OVERHEAD COST F.xi'!E14+'PMD OVERHEAD COST F.xi'!E14+'AGRIC OVERHEAD COST F.xi'!E14+'FINANCE OVERHEAD COST F.xi'!E14+'WORKS OVERHEAD COST F.xi'!E14+'ESD OVERHEAD COST F.xi'!E14+'PHC OVERHEAD COST F.xi'!E14+'WATSAN OVERHEAD COST F.xi'!E14+'TRADITIONAL OVERHEAD COST F.xi'!E12</f>
        <v>3000000</v>
      </c>
    </row>
    <row r="14" spans="1:5" x14ac:dyDescent="0.3">
      <c r="A14" s="22">
        <v>22020300</v>
      </c>
      <c r="B14" s="21" t="s">
        <v>499</v>
      </c>
      <c r="C14" s="32">
        <f>'CHAIR OVERHEAD COST F.xi'!C22+'SLT OVERHEAD COST F.xi'!C22+'COUNCIL OVERHEAD COST F.xi'!C22+'PMD OVERHEAD COST F.xi'!C22+'AGRIC OVERHEAD COST F.xi'!C22+'FINANCE OVERHEAD COST F.xi'!C22+'WORKS OVERHEAD COST F.xi'!C22+'ESD OVERHEAD COST F.xi'!C22+'PHC OVERHEAD COST F.xi'!C22+'WATSAN OVERHEAD COST F.xi'!C22+'TRADITIONAL OVERHEAD COST F.xi'!C20</f>
        <v>65000000</v>
      </c>
      <c r="D14" s="32">
        <f>'CHAIR OVERHEAD COST F.xi'!D22+'SLT OVERHEAD COST F.xi'!D22+'COUNCIL OVERHEAD COST F.xi'!D22+'PMD OVERHEAD COST F.xi'!D22+'AGRIC OVERHEAD COST F.xi'!D22+'FINANCE OVERHEAD COST F.xi'!D22+'WORKS OVERHEAD COST F.xi'!D22+'ESD OVERHEAD COST F.xi'!D22+'PHC OVERHEAD COST F.xi'!D22+'WATSAN OVERHEAD COST F.xi'!D22+'TRADITIONAL OVERHEAD COST F.xi'!D20</f>
        <v>30515005.969999999</v>
      </c>
      <c r="E14" s="32">
        <f>'CHAIR OVERHEAD COST F.xi'!E22+'SLT OVERHEAD COST F.xi'!E22+'COUNCIL OVERHEAD COST F.xi'!E22+'PMD OVERHEAD COST F.xi'!E22+'AGRIC OVERHEAD COST F.xi'!E22+'FINANCE OVERHEAD COST F.xi'!E22+'WORKS OVERHEAD COST F.xi'!E22+'ESD OVERHEAD COST F.xi'!E22+'PHC OVERHEAD COST F.xi'!E22+'WATSAN OVERHEAD COST F.xi'!E22+'TRADITIONAL OVERHEAD COST F.xi'!E20</f>
        <v>103800000</v>
      </c>
    </row>
    <row r="15" spans="1:5" x14ac:dyDescent="0.3">
      <c r="A15" s="22">
        <v>22020400</v>
      </c>
      <c r="B15" s="21" t="s">
        <v>500</v>
      </c>
      <c r="C15" s="32">
        <f>'CHAIR OVERHEAD COST F.xi'!C36+'SLT OVERHEAD COST F.xi'!C36+'COUNCIL OVERHEAD COST F.xi'!C36+'PMD OVERHEAD COST F.xi'!C36+'AGRIC OVERHEAD COST F.xi'!C36+'FINANCE OVERHEAD COST F.xi'!C36+'WORKS OVERHEAD COST F.xi'!C36+'ESD OVERHEAD COST F.xi'!C36+'PHC OVERHEAD COST F.xi'!C36+'WATSAN OVERHEAD COST F.xi'!C36+'TRADITIONAL OVERHEAD COST F.xi'!C34</f>
        <v>94000000</v>
      </c>
      <c r="D15" s="32">
        <f>'CHAIR OVERHEAD COST F.xi'!D36+'SLT OVERHEAD COST F.xi'!D36+'COUNCIL OVERHEAD COST F.xi'!D36+'PMD OVERHEAD COST F.xi'!D36+'AGRIC OVERHEAD COST F.xi'!D36+'FINANCE OVERHEAD COST F.xi'!D36+'WORKS OVERHEAD COST F.xi'!D36+'ESD OVERHEAD COST F.xi'!D36+'PHC OVERHEAD COST F.xi'!D36+'WATSAN OVERHEAD COST F.xi'!D36+'TRADITIONAL OVERHEAD COST F.xi'!D34</f>
        <v>42881839.870000005</v>
      </c>
      <c r="E15" s="32">
        <f>'CHAIR OVERHEAD COST F.xi'!E36+'SLT OVERHEAD COST F.xi'!E36+'COUNCIL OVERHEAD COST F.xi'!E36+'PMD OVERHEAD COST F.xi'!E36+'AGRIC OVERHEAD COST F.xi'!E36+'FINANCE OVERHEAD COST F.xi'!E36+'WORKS OVERHEAD COST F.xi'!E36+'ESD OVERHEAD COST F.xi'!E36+'PHC OVERHEAD COST F.xi'!E36+'WATSAN OVERHEAD COST F.xi'!E36+'TRADITIONAL OVERHEAD COST F.xi'!E34</f>
        <v>42750000</v>
      </c>
    </row>
    <row r="16" spans="1:5" x14ac:dyDescent="0.3">
      <c r="A16" s="22">
        <v>22020500</v>
      </c>
      <c r="B16" s="21" t="s">
        <v>501</v>
      </c>
      <c r="C16" s="32">
        <f>'CHAIR OVERHEAD COST F.xi'!C45+'SLT OVERHEAD COST F.xi'!C45+'COUNCIL OVERHEAD COST F.xi'!C45+'PMD OVERHEAD COST F.xi'!C45+'AGRIC OVERHEAD COST F.xi'!C45+'FINANCE OVERHEAD COST F.xi'!C45+'WORKS OVERHEAD COST F.xi'!C45+'ESD OVERHEAD COST F.xi'!C45+'PHC OVERHEAD COST F.xi'!C45+'WATSAN OVERHEAD COST F.xi'!C45+'TRADITIONAL OVERHEAD COST F.xi'!C43</f>
        <v>10000000</v>
      </c>
      <c r="D16" s="32">
        <f>'CHAIR OVERHEAD COST F.xi'!D45+'SLT OVERHEAD COST F.xi'!D45+'COUNCIL OVERHEAD COST F.xi'!D45+'PMD OVERHEAD COST F.xi'!D45+'AGRIC OVERHEAD COST F.xi'!D45+'FINANCE OVERHEAD COST F.xi'!D45+'WORKS OVERHEAD COST F.xi'!D45+'ESD OVERHEAD COST F.xi'!D45+'PHC OVERHEAD COST F.xi'!D45+'WATSAN OVERHEAD COST F.xi'!D45+'TRADITIONAL OVERHEAD COST F.xi'!D43</f>
        <v>8689500</v>
      </c>
      <c r="E16" s="32">
        <f>'CHAIR OVERHEAD COST F.xi'!E45+'SLT OVERHEAD COST F.xi'!E45+'COUNCIL OVERHEAD COST F.xi'!E45+'PMD OVERHEAD COST F.xi'!E45+'AGRIC OVERHEAD COST F.xi'!E45+'FINANCE OVERHEAD COST F.xi'!E45+'WORKS OVERHEAD COST F.xi'!E45+'ESD OVERHEAD COST F.xi'!E45+'PHC OVERHEAD COST F.xi'!E45+'WATSAN OVERHEAD COST F.xi'!E45+'TRADITIONAL OVERHEAD COST F.xi'!E43</f>
        <v>10000000</v>
      </c>
    </row>
    <row r="17" spans="1:5" x14ac:dyDescent="0.3">
      <c r="A17" s="22">
        <v>22020600</v>
      </c>
      <c r="B17" s="21" t="s">
        <v>502</v>
      </c>
      <c r="C17" s="32">
        <f>'CHAIR OVERHEAD COST F.xi'!C48+'SLT OVERHEAD COST F.xi'!C48+'COUNCIL OVERHEAD COST F.xi'!C48+'PMD OVERHEAD COST F.xi'!C48+'AGRIC OVERHEAD COST F.xi'!C48+'FINANCE OVERHEAD COST F.xi'!C48+'WORKS OVERHEAD COST F.xi'!C48+'ESD OVERHEAD COST F.xi'!C48+'PHC OVERHEAD COST F.xi'!C48+'WATSAN OVERHEAD COST F.xi'!C48+'TRADITIONAL OVERHEAD COST F.xi'!C46</f>
        <v>356775896</v>
      </c>
      <c r="D17" s="32">
        <f>'CHAIR OVERHEAD COST F.xi'!D48+'SLT OVERHEAD COST F.xi'!D48+'COUNCIL OVERHEAD COST F.xi'!D48+'PMD OVERHEAD COST F.xi'!D48+'AGRIC OVERHEAD COST F.xi'!D48+'FINANCE OVERHEAD COST F.xi'!D48+'WORKS OVERHEAD COST F.xi'!D48+'ESD OVERHEAD COST F.xi'!D48+'PHC OVERHEAD COST F.xi'!D48+'WATSAN OVERHEAD COST F.xi'!D48+'TRADITIONAL OVERHEAD COST F.xi'!D46</f>
        <v>41326931.549999997</v>
      </c>
      <c r="E17" s="32">
        <f>'CHAIR OVERHEAD COST F.xi'!E48+'SLT OVERHEAD COST F.xi'!E48+'COUNCIL OVERHEAD COST F.xi'!E48+'PMD OVERHEAD COST F.xi'!E48+'AGRIC OVERHEAD COST F.xi'!E48+'FINANCE OVERHEAD COST F.xi'!E48+'WORKS OVERHEAD COST F.xi'!E48+'ESD OVERHEAD COST F.xi'!E48+'PHC OVERHEAD COST F.xi'!E48+'WATSAN OVERHEAD COST F.xi'!E48+'TRADITIONAL OVERHEAD COST F.xi'!E46</f>
        <v>8500000</v>
      </c>
    </row>
    <row r="18" spans="1:5" x14ac:dyDescent="0.3">
      <c r="A18" s="22">
        <v>22020700</v>
      </c>
      <c r="B18" s="21" t="s">
        <v>503</v>
      </c>
      <c r="C18" s="32">
        <f>'CHAIR OVERHEAD COST F.xi'!C54+'SLT OVERHEAD COST F.xi'!C54+'COUNCIL OVERHEAD COST F.xi'!C54+'PMD OVERHEAD COST F.xi'!C54+'AGRIC OVERHEAD COST F.xi'!C54+'FINANCE OVERHEAD COST F.xi'!C54+'WORKS OVERHEAD COST F.xi'!C54+'ESD OVERHEAD COST F.xi'!C54+'PHC OVERHEAD COST F.xi'!C54+'WATSAN OVERHEAD COST F.xi'!C54+'TRADITIONAL OVERHEAD COST F.xi'!C52</f>
        <v>10700000</v>
      </c>
      <c r="D18" s="32">
        <f>'CHAIR OVERHEAD COST F.xi'!D54+'SLT OVERHEAD COST F.xi'!D54+'COUNCIL OVERHEAD COST F.xi'!D54+'PMD OVERHEAD COST F.xi'!D54+'AGRIC OVERHEAD COST F.xi'!D54+'FINANCE OVERHEAD COST F.xi'!D54+'WORKS OVERHEAD COST F.xi'!D54+'ESD OVERHEAD COST F.xi'!D54+'PHC OVERHEAD COST F.xi'!D54+'WATSAN OVERHEAD COST F.xi'!D54+'TRADITIONAL OVERHEAD COST F.xi'!D52</f>
        <v>5450000</v>
      </c>
      <c r="E18" s="32">
        <f>'CHAIR OVERHEAD COST F.xi'!E54+'SLT OVERHEAD COST F.xi'!E54+'COUNCIL OVERHEAD COST F.xi'!E54+'PMD OVERHEAD COST F.xi'!E54+'AGRIC OVERHEAD COST F.xi'!E54+'FINANCE OVERHEAD COST F.xi'!E54+'WORKS OVERHEAD COST F.xi'!E54+'ESD OVERHEAD COST F.xi'!E54+'PHC OVERHEAD COST F.xi'!E54+'WATSAN OVERHEAD COST F.xi'!E54+'TRADITIONAL OVERHEAD COST F.xi'!E52</f>
        <v>8200000</v>
      </c>
    </row>
    <row r="19" spans="1:5" x14ac:dyDescent="0.3">
      <c r="A19" s="22">
        <v>22020800</v>
      </c>
      <c r="B19" s="21" t="s">
        <v>504</v>
      </c>
      <c r="C19" s="32">
        <f>'CHAIR OVERHEAD COST F.xi'!C63+'SLT OVERHEAD COST F.xi'!C63+'COUNCIL OVERHEAD COST F.xi'!C63+'PMD OVERHEAD COST F.xi'!C63+'AGRIC OVERHEAD COST F.xi'!C63+'FINANCE OVERHEAD COST F.xi'!C63+'WORKS OVERHEAD COST F.xi'!C63+'ESD OVERHEAD COST F.xi'!C63+'PHC OVERHEAD COST F.xi'!C63+'WATSAN OVERHEAD COST F.xi'!C63+'TRADITIONAL OVERHEAD COST F.xi'!C61</f>
        <v>25000000</v>
      </c>
      <c r="D19" s="32">
        <f>'CHAIR OVERHEAD COST F.xi'!D63+'SLT OVERHEAD COST F.xi'!D63+'COUNCIL OVERHEAD COST F.xi'!D63+'PMD OVERHEAD COST F.xi'!D63+'AGRIC OVERHEAD COST F.xi'!D63+'FINANCE OVERHEAD COST F.xi'!D63+'WORKS OVERHEAD COST F.xi'!D63+'ESD OVERHEAD COST F.xi'!D63+'PHC OVERHEAD COST F.xi'!D63+'WATSAN OVERHEAD COST F.xi'!D63+'TRADITIONAL OVERHEAD COST F.xi'!D61</f>
        <v>13650000</v>
      </c>
      <c r="E19" s="32">
        <f>'CHAIR OVERHEAD COST F.xi'!E63+'SLT OVERHEAD COST F.xi'!E63+'COUNCIL OVERHEAD COST F.xi'!E63+'PMD OVERHEAD COST F.xi'!E63+'AGRIC OVERHEAD COST F.xi'!E63+'FINANCE OVERHEAD COST F.xi'!E63+'WORKS OVERHEAD COST F.xi'!E63+'ESD OVERHEAD COST F.xi'!E63+'PHC OVERHEAD COST F.xi'!E63+'WATSAN OVERHEAD COST F.xi'!E63+'TRADITIONAL OVERHEAD COST F.xi'!E61</f>
        <v>30000000</v>
      </c>
    </row>
    <row r="20" spans="1:5" x14ac:dyDescent="0.3">
      <c r="A20" s="22">
        <v>22020900</v>
      </c>
      <c r="B20" s="21" t="s">
        <v>505</v>
      </c>
      <c r="C20" s="32">
        <f>'CHAIR OVERHEAD COST F.xi'!C67+'SLT OVERHEAD COST F.xi'!C67+'COUNCIL OVERHEAD COST F.xi'!C67+'PMD OVERHEAD COST F.xi'!C67+'AGRIC OVERHEAD COST F.xi'!C67+'FINANCE OVERHEAD COST F.xi'!C67+'WORKS OVERHEAD COST F.xi'!C67+'ESD OVERHEAD COST F.xi'!C67+'PHC OVERHEAD COST F.xi'!C67+'WATSAN OVERHEAD COST F.xi'!C67+'TRADITIONAL OVERHEAD COST F.xi'!C65</f>
        <v>500000</v>
      </c>
      <c r="D20" s="32">
        <f>'CHAIR OVERHEAD COST F.xi'!D67+'SLT OVERHEAD COST F.xi'!D67+'COUNCIL OVERHEAD COST F.xi'!D67+'PMD OVERHEAD COST F.xi'!D67+'AGRIC OVERHEAD COST F.xi'!D67+'FINANCE OVERHEAD COST F.xi'!D67+'WORKS OVERHEAD COST F.xi'!D67+'ESD OVERHEAD COST F.xi'!D67+'PHC OVERHEAD COST F.xi'!D67+'WATSAN OVERHEAD COST F.xi'!D67+'TRADITIONAL OVERHEAD COST F.xi'!D65</f>
        <v>145713.26999999999</v>
      </c>
      <c r="E20" s="32">
        <f>'CHAIR OVERHEAD COST F.xi'!E67+'SLT OVERHEAD COST F.xi'!E67+'COUNCIL OVERHEAD COST F.xi'!E67+'PMD OVERHEAD COST F.xi'!E67+'AGRIC OVERHEAD COST F.xi'!E67+'FINANCE OVERHEAD COST F.xi'!E67+'WORKS OVERHEAD COST F.xi'!E67+'ESD OVERHEAD COST F.xi'!E67+'PHC OVERHEAD COST F.xi'!E67+'WATSAN OVERHEAD COST F.xi'!E67+'TRADITIONAL OVERHEAD COST F.xi'!E65</f>
        <v>262970.15999999997</v>
      </c>
    </row>
    <row r="21" spans="1:5" x14ac:dyDescent="0.3">
      <c r="A21" s="22">
        <v>22021000</v>
      </c>
      <c r="B21" s="21" t="s">
        <v>506</v>
      </c>
      <c r="C21" s="32">
        <f>'CHAIR OVERHEAD COST F.xi'!C70+'SLT OVERHEAD COST F.xi'!C70+'COUNCIL OVERHEAD COST F.xi'!C70+'PMD OVERHEAD COST F.xi'!C70+'AGRIC OVERHEAD COST F.xi'!C70+'FINANCE OVERHEAD COST F.xi'!C70+'WORKS OVERHEAD COST F.xi'!C70+'ESD OVERHEAD COST F.xi'!C70+'PHC OVERHEAD COST F.xi'!C70+'WATSAN OVERHEAD COST F.xi'!C70+'TRADITIONAL OVERHEAD COST F.xi'!C68</f>
        <v>322000000</v>
      </c>
      <c r="D21" s="32">
        <f>'CHAIR OVERHEAD COST F.xi'!D70+'SLT OVERHEAD COST F.xi'!D70+'COUNCIL OVERHEAD COST F.xi'!D70+'PMD OVERHEAD COST F.xi'!D70+'AGRIC OVERHEAD COST F.xi'!D70+'FINANCE OVERHEAD COST F.xi'!D70+'WORKS OVERHEAD COST F.xi'!D70+'ESD OVERHEAD COST F.xi'!D70+'PHC OVERHEAD COST F.xi'!D70+'WATSAN OVERHEAD COST F.xi'!D70+'TRADITIONAL OVERHEAD COST F.xi'!D68</f>
        <v>183476294.36000001</v>
      </c>
      <c r="E21" s="32">
        <f>'CHAIR OVERHEAD COST F.xi'!E70+'SLT OVERHEAD COST F.xi'!E70+'COUNCIL OVERHEAD COST F.xi'!E70+'PMD OVERHEAD COST F.xi'!E70+'AGRIC OVERHEAD COST F.xi'!E70+'FINANCE OVERHEAD COST F.xi'!E70+'WORKS OVERHEAD COST F.xi'!E70+'ESD OVERHEAD COST F.xi'!E70+'PHC OVERHEAD COST F.xi'!E70+'WATSAN OVERHEAD COST F.xi'!E70+'TRADITIONAL OVERHEAD COST F.xi'!E68</f>
        <v>349500000</v>
      </c>
    </row>
    <row r="22" spans="1:5" x14ac:dyDescent="0.3">
      <c r="A22" s="22">
        <v>22040000</v>
      </c>
      <c r="B22" s="21" t="s">
        <v>507</v>
      </c>
      <c r="C22" s="32">
        <f>'CHAIR OVERHEAD COST F.xi'!C84+'SLT OVERHEAD COST F.xi'!C84+'COUNCIL OVERHEAD COST F.xi'!C84+'PMD OVERHEAD COST F.xi'!C84+'AGRIC OVERHEAD COST F.xi'!C84+'FINANCE OVERHEAD COST F.xi'!C85+'WORKS OVERHEAD COST F.xi'!C84+'ESD OVERHEAD COST F.xi'!C84+'PHC OVERHEAD COST F.xi'!C84+'WATSAN OVERHEAD COST F.xi'!C84+'TRADITIONAL OVERHEAD COST F.xi'!C82</f>
        <v>1161501061</v>
      </c>
      <c r="D22" s="32">
        <f>'CHAIR OVERHEAD COST F.xi'!D84+'SLT OVERHEAD COST F.xi'!D84+'COUNCIL OVERHEAD COST F.xi'!D84+'PMD OVERHEAD COST F.xi'!D84+'AGRIC OVERHEAD COST F.xi'!D84+'FINANCE OVERHEAD COST F.xi'!D85+'WORKS OVERHEAD COST F.xi'!D84+'ESD OVERHEAD COST F.xi'!D84+'PHC OVERHEAD COST F.xi'!D84+'WATSAN OVERHEAD COST F.xi'!D84+'TRADITIONAL OVERHEAD COST F.xi'!D82</f>
        <v>406853964.81999999</v>
      </c>
      <c r="E22" s="32">
        <f>'CHAIR OVERHEAD COST F.xi'!E84+'SLT OVERHEAD COST F.xi'!E84+'COUNCIL OVERHEAD COST F.xi'!E84+'PMD OVERHEAD COST F.xi'!E84+'AGRIC OVERHEAD COST F.xi'!E84+'FINANCE OVERHEAD COST F.xi'!E85+'WORKS OVERHEAD COST F.xi'!E84+'ESD OVERHEAD COST F.xi'!E84+'PHC OVERHEAD COST F.xi'!E84+'WATSAN OVERHEAD COST F.xi'!E84+'TRADITIONAL OVERHEAD COST F.xi'!E82</f>
        <v>523224858.56400001</v>
      </c>
    </row>
    <row r="23" spans="1:5" x14ac:dyDescent="0.3">
      <c r="A23" s="35">
        <v>22050000</v>
      </c>
      <c r="B23" s="27" t="s">
        <v>535</v>
      </c>
      <c r="C23" s="36">
        <f>'CHAIR OVERHEAD COST F.xi'!C88+'SLT OVERHEAD COST F.xi'!C88+'COUNCIL OVERHEAD COST F.xi'!C88+'PMD OVERHEAD COST F.xi'!C88+'AGRIC OVERHEAD COST F.xi'!C88+'FINANCE OVERHEAD COST F.xi'!C89+'WORKS OVERHEAD COST F.xi'!C88+'ESD OVERHEAD COST F.xi'!C88+'PHC OVERHEAD COST F.xi'!C88+'WATSAN OVERHEAD COST F.xi'!C88+'TRADITIONAL OVERHEAD COST F.xi'!C86</f>
        <v>15000000</v>
      </c>
      <c r="D23" s="36">
        <f>'CHAIR OVERHEAD COST F.xi'!D88+'SLT OVERHEAD COST F.xi'!D88+'COUNCIL OVERHEAD COST F.xi'!D88+'PMD OVERHEAD COST F.xi'!D88+'AGRIC OVERHEAD COST F.xi'!D88+'FINANCE OVERHEAD COST F.xi'!D89+'WORKS OVERHEAD COST F.xi'!D88+'ESD OVERHEAD COST F.xi'!D88+'PHC OVERHEAD COST F.xi'!D88+'WATSAN OVERHEAD COST F.xi'!D88+'TRADITIONAL OVERHEAD COST F.xi'!D86</f>
        <v>8457685.5899999999</v>
      </c>
      <c r="E23" s="36">
        <f>'CHAIR OVERHEAD COST F.xi'!E88+'SLT OVERHEAD COST F.xi'!E88+'COUNCIL OVERHEAD COST F.xi'!E88+'PMD OVERHEAD COST F.xi'!E88+'AGRIC OVERHEAD COST F.xi'!E88+'FINANCE OVERHEAD COST F.xi'!E89+'WORKS OVERHEAD COST F.xi'!E88+'ESD OVERHEAD COST F.xi'!E88+'PHC OVERHEAD COST F.xi'!E88+'WATSAN OVERHEAD COST F.xi'!E88+'TRADITIONAL OVERHEAD COST F.xi'!E86</f>
        <v>50000000</v>
      </c>
    </row>
    <row r="24" spans="1:5" x14ac:dyDescent="0.3">
      <c r="A24" s="35">
        <v>22060000</v>
      </c>
      <c r="B24" s="27" t="s">
        <v>536</v>
      </c>
      <c r="C24" s="36">
        <f>'CHAIR OVERHEAD COST F.xi'!C93+'SLT OVERHEAD COST F.xi'!C93+'COUNCIL OVERHEAD COST F.xi'!C93+'PMD OVERHEAD COST F.xi'!C93+'AGRIC OVERHEAD COST F.xi'!C93+'FINANCE OVERHEAD COST F.xi'!C94+'WORKS OVERHEAD COST F.xi'!C93+'ESD OVERHEAD COST F.xi'!C93+'PHC OVERHEAD COST F.xi'!C93+'WATSAN OVERHEAD COST F.xi'!C93+'TRADITIONAL OVERHEAD COST F.xi'!C91</f>
        <v>0</v>
      </c>
      <c r="D24" s="36">
        <f>'CHAIR OVERHEAD COST F.xi'!D93+'SLT OVERHEAD COST F.xi'!D93+'COUNCIL OVERHEAD COST F.xi'!D93+'PMD OVERHEAD COST F.xi'!D93+'AGRIC OVERHEAD COST F.xi'!D93+'FINANCE OVERHEAD COST F.xi'!D94+'WORKS OVERHEAD COST F.xi'!D93+'ESD OVERHEAD COST F.xi'!D93+'PHC OVERHEAD COST F.xi'!D93+'WATSAN OVERHEAD COST F.xi'!D93+'TRADITIONAL OVERHEAD COST F.xi'!D91</f>
        <v>0</v>
      </c>
      <c r="E24" s="36">
        <f>'CHAIR OVERHEAD COST F.xi'!E93+'SLT OVERHEAD COST F.xi'!E93+'COUNCIL OVERHEAD COST F.xi'!E93+'PMD OVERHEAD COST F.xi'!E93+'AGRIC OVERHEAD COST F.xi'!E93+'FINANCE OVERHEAD COST F.xi'!E94+'WORKS OVERHEAD COST F.xi'!E93+'ESD OVERHEAD COST F.xi'!E93+'PHC OVERHEAD COST F.xi'!E93+'WATSAN OVERHEAD COST F.xi'!E93+'TRADITIONAL OVERHEAD COST F.xi'!E91</f>
        <v>0</v>
      </c>
    </row>
    <row r="25" spans="1:5" x14ac:dyDescent="0.3">
      <c r="A25" s="24" t="s">
        <v>341</v>
      </c>
      <c r="B25" s="23" t="s">
        <v>341</v>
      </c>
      <c r="C25" s="32" t="s">
        <v>341</v>
      </c>
      <c r="D25" s="32" t="s">
        <v>341</v>
      </c>
      <c r="E25" s="32" t="s">
        <v>341</v>
      </c>
    </row>
    <row r="26" spans="1:5" x14ac:dyDescent="0.3">
      <c r="A26" s="24" t="s">
        <v>341</v>
      </c>
      <c r="B26" s="23" t="s">
        <v>341</v>
      </c>
      <c r="C26" s="32" t="s">
        <v>341</v>
      </c>
      <c r="D26" s="32" t="s">
        <v>341</v>
      </c>
      <c r="E26" s="32" t="s">
        <v>341</v>
      </c>
    </row>
    <row r="27" spans="1:5" x14ac:dyDescent="0.3">
      <c r="A27" s="22" t="s">
        <v>341</v>
      </c>
      <c r="B27" s="23" t="s">
        <v>473</v>
      </c>
      <c r="C27" s="31">
        <f>C5</f>
        <v>5120956944</v>
      </c>
      <c r="D27" s="31">
        <f t="shared" ref="D27:E27" si="3">D5</f>
        <v>3186871100.6999998</v>
      </c>
      <c r="E27" s="31">
        <f t="shared" si="3"/>
        <v>4524144677.7539997</v>
      </c>
    </row>
    <row r="28" spans="1:5" x14ac:dyDescent="0.3">
      <c r="A28" s="4"/>
      <c r="B28" s="5"/>
      <c r="C28" s="11"/>
      <c r="D28" s="11"/>
      <c r="E28" s="11"/>
    </row>
  </sheetData>
  <sheetProtection algorithmName="SHA-512" hashValue="CKVZF1bVGDIoejcmDAs4lBfq0U4oHsTtu+RIGNnrXB6NEoLZ6uciRXNU9CbQVCdydiGP60bKZWURqWJtyRBC1Q==" saltValue="K7wkrNBggTZNUmYQKKufGw==" spinCount="100000" sheet="1" objects="1" scenarios="1" formatColumns="0" formatRows="0" selectLockedCells="1"/>
  <mergeCells count="2">
    <mergeCell ref="A1:E1"/>
    <mergeCell ref="A2:E2"/>
  </mergeCells>
  <pageMargins left="0.51181102362204722" right="0.51181102362204722" top="0.74803149606299213" bottom="0.74803149606299213" header="0.31496062992125984" footer="0.31496062992125984"/>
  <pageSetup scale="85" orientation="landscape" r:id="rId1"/>
  <headerFooter>
    <oddFooter>&amp;CPage 15</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E29"/>
  <sheetViews>
    <sheetView view="pageBreakPreview" zoomScale="90" zoomScaleNormal="140" zoomScaleSheetLayoutView="90" workbookViewId="0">
      <selection sqref="A1:E1"/>
    </sheetView>
  </sheetViews>
  <sheetFormatPr defaultColWidth="8.81640625" defaultRowHeight="15" x14ac:dyDescent="0.3"/>
  <cols>
    <col min="1" max="1" width="15" style="1" customWidth="1"/>
    <col min="2" max="2" width="52" style="1" bestFit="1" customWidth="1"/>
    <col min="3" max="5" width="24.26953125" style="1" bestFit="1" customWidth="1"/>
    <col min="6" max="16384" width="8.81640625" style="1"/>
  </cols>
  <sheetData>
    <row r="1" spans="1:5" x14ac:dyDescent="0.3">
      <c r="A1" s="108" t="s">
        <v>490</v>
      </c>
      <c r="B1" s="108"/>
      <c r="C1" s="108"/>
      <c r="D1" s="108"/>
      <c r="E1" s="108"/>
    </row>
    <row r="2" spans="1:5" ht="36.65" customHeight="1" x14ac:dyDescent="0.3">
      <c r="A2" s="112" t="s">
        <v>727</v>
      </c>
      <c r="B2" s="112"/>
      <c r="C2" s="112"/>
      <c r="D2" s="112"/>
      <c r="E2" s="112"/>
    </row>
    <row r="3" spans="1:5" x14ac:dyDescent="0.3">
      <c r="A3" s="49"/>
      <c r="B3" s="49"/>
      <c r="C3" s="49"/>
      <c r="D3" s="49"/>
      <c r="E3" s="49"/>
    </row>
    <row r="4" spans="1:5" ht="45" x14ac:dyDescent="0.3">
      <c r="A4" s="46" t="s">
        <v>0</v>
      </c>
      <c r="B4" s="47" t="s">
        <v>491</v>
      </c>
      <c r="C4" s="50" t="s">
        <v>596</v>
      </c>
      <c r="D4" s="50" t="s">
        <v>597</v>
      </c>
      <c r="E4" s="50" t="s">
        <v>598</v>
      </c>
    </row>
    <row r="5" spans="1:5" x14ac:dyDescent="0.3">
      <c r="A5" s="20">
        <v>32010100</v>
      </c>
      <c r="B5" s="21" t="s">
        <v>508</v>
      </c>
      <c r="C5" s="28">
        <f>'PMD CAPITAL EXP F.xii'!D7+'AGRIC CAPITAL EXP F.xii'!D7+'FINANCE CAPITAL EXP F.xii'!D7+'WORKS CAPITAL EXP F.xii'!D7+'ESD CAPITAL EXP F.xii'!D7+'PHC CAPITAL EXP F.xii'!D7+'WATSAN CAPITAL EXP F.xii'!D7</f>
        <v>1641527852</v>
      </c>
      <c r="D5" s="28">
        <f>'PMD CAPITAL EXP F.xii'!E7+'AGRIC CAPITAL EXP F.xii'!E7+'FINANCE CAPITAL EXP F.xii'!E7+'WORKS CAPITAL EXP F.xii'!E7+'ESD CAPITAL EXP F.xii'!E7+'PHC CAPITAL EXP F.xii'!E7+'WATSAN CAPITAL EXP F.xii'!E7</f>
        <v>570074197.90999997</v>
      </c>
      <c r="E5" s="28">
        <f>'PMD CAPITAL EXP F.xii'!F7+'AGRIC CAPITAL EXP F.xii'!F7+'FINANCE CAPITAL EXP F.xii'!F7+'WORKS CAPITAL EXP F.xii'!F7+'ESD CAPITAL EXP F.xii'!F7+'PHC CAPITAL EXP F.xii'!F7+'WATSAN CAPITAL EXP F.xii'!F7</f>
        <v>948500000</v>
      </c>
    </row>
    <row r="6" spans="1:5" x14ac:dyDescent="0.3">
      <c r="A6" s="20">
        <v>32010200</v>
      </c>
      <c r="B6" s="21" t="s">
        <v>600</v>
      </c>
      <c r="C6" s="28">
        <f>'PMD CAPITAL EXP F.xii'!D20+'AGRIC CAPITAL EXP F.xii'!D16+'FINANCE CAPITAL EXP F.xii'!D11+'WORKS CAPITAL EXP F.xii'!D13+'ESD CAPITAL EXP F.xii'!D27+'PHC CAPITAL EXP F.xii'!D21+'WATSAN CAPITAL EXP F.xii'!D30</f>
        <v>964000000</v>
      </c>
      <c r="D6" s="28">
        <f>'PMD CAPITAL EXP F.xii'!E20+'AGRIC CAPITAL EXP F.xii'!E16+'FINANCE CAPITAL EXP F.xii'!E11+'WORKS CAPITAL EXP F.xii'!E13+'ESD CAPITAL EXP F.xii'!E27+'PHC CAPITAL EXP F.xii'!E21+'WATSAN CAPITAL EXP F.xii'!E30</f>
        <v>54564870.739999995</v>
      </c>
      <c r="E6" s="28">
        <f>'PMD CAPITAL EXP F.xii'!F20+'AGRIC CAPITAL EXP F.xii'!F16+'FINANCE CAPITAL EXP F.xii'!F11+'WORKS CAPITAL EXP F.xii'!F13+'ESD CAPITAL EXP F.xii'!F27+'PHC CAPITAL EXP F.xii'!F21+'WATSAN CAPITAL EXP F.xii'!F30</f>
        <v>1969129991.71</v>
      </c>
    </row>
    <row r="7" spans="1:5" x14ac:dyDescent="0.3">
      <c r="A7" s="20">
        <v>32010300</v>
      </c>
      <c r="B7" s="21" t="s">
        <v>509</v>
      </c>
      <c r="C7" s="28">
        <f>'PMD CAPITAL EXP F.xii'!D23+'AGRIC CAPITAL EXP F.xii'!D24+'FINANCE CAPITAL EXP F.xii'!D16+'WORKS CAPITAL EXP F.xii'!D33+'ESD CAPITAL EXP F.xii'!D30+'PHC CAPITAL EXP F.xii'!D24+'WATSAN CAPITAL EXP F.xii'!D33</f>
        <v>0</v>
      </c>
      <c r="D7" s="28">
        <f>'PMD CAPITAL EXP F.xii'!E23+'AGRIC CAPITAL EXP F.xii'!E24+'FINANCE CAPITAL EXP F.xii'!E16+'WORKS CAPITAL EXP F.xii'!E33+'ESD CAPITAL EXP F.xii'!E30+'PHC CAPITAL EXP F.xii'!E24+'WATSAN CAPITAL EXP F.xii'!E33</f>
        <v>0</v>
      </c>
      <c r="E7" s="28">
        <f>'PMD CAPITAL EXP F.xii'!F23+'AGRIC CAPITAL EXP F.xii'!F24+'FINANCE CAPITAL EXP F.xii'!F16+'WORKS CAPITAL EXP F.xii'!F33+'ESD CAPITAL EXP F.xii'!F30+'PHC CAPITAL EXP F.xii'!F24+'WATSAN CAPITAL EXP F.xii'!F33</f>
        <v>0</v>
      </c>
    </row>
    <row r="8" spans="1:5" x14ac:dyDescent="0.3">
      <c r="A8" s="20">
        <v>32010400</v>
      </c>
      <c r="B8" s="21" t="s">
        <v>510</v>
      </c>
      <c r="C8" s="28">
        <f>'PMD CAPITAL EXP F.xii'!D26+'AGRIC CAPITAL EXP F.xii'!D27+'FINANCE CAPITAL EXP F.xii'!D19+'WORKS CAPITAL EXP F.xii'!D36+'ESD CAPITAL EXP F.xii'!D33+'PHC CAPITAL EXP F.xii'!D27+'WATSAN CAPITAL EXP F.xii'!D36</f>
        <v>589658918</v>
      </c>
      <c r="D8" s="28">
        <f>'PMD CAPITAL EXP F.xii'!E26+'AGRIC CAPITAL EXP F.xii'!E27+'FINANCE CAPITAL EXP F.xii'!E19+'WORKS CAPITAL EXP F.xii'!E36+'ESD CAPITAL EXP F.xii'!E33+'PHC CAPITAL EXP F.xii'!E27+'WATSAN CAPITAL EXP F.xii'!E36</f>
        <v>303500000</v>
      </c>
      <c r="E8" s="28">
        <f>'PMD CAPITAL EXP F.xii'!F26+'AGRIC CAPITAL EXP F.xii'!F27+'FINANCE CAPITAL EXP F.xii'!F19+'WORKS CAPITAL EXP F.xii'!F36+'ESD CAPITAL EXP F.xii'!F33+'PHC CAPITAL EXP F.xii'!F27+'WATSAN CAPITAL EXP F.xii'!F36</f>
        <v>235000000</v>
      </c>
    </row>
    <row r="9" spans="1:5" x14ac:dyDescent="0.3">
      <c r="A9" s="20">
        <v>32010500</v>
      </c>
      <c r="B9" s="21" t="s">
        <v>511</v>
      </c>
      <c r="C9" s="28">
        <f>'PMD CAPITAL EXP F.xii'!D36+'AGRIC CAPITAL EXP F.xii'!D33+'FINANCE CAPITAL EXP F.xii'!D25+'WORKS CAPITAL EXP F.xii'!D42+'ESD CAPITAL EXP F.xii'!D39+'PHC CAPITAL EXP F.xii'!D34+'WATSAN CAPITAL EXP F.xii'!D42</f>
        <v>10000000</v>
      </c>
      <c r="D9" s="28">
        <f>'PMD CAPITAL EXP F.xii'!E36+'AGRIC CAPITAL EXP F.xii'!E33+'FINANCE CAPITAL EXP F.xii'!E25+'WORKS CAPITAL EXP F.xii'!E42+'ESD CAPITAL EXP F.xii'!E39+'PHC CAPITAL EXP F.xii'!E34+'WATSAN CAPITAL EXP F.xii'!E42</f>
        <v>6750000</v>
      </c>
      <c r="E9" s="28">
        <f>'PMD CAPITAL EXP F.xii'!F36+'AGRIC CAPITAL EXP F.xii'!F33+'FINANCE CAPITAL EXP F.xii'!F25+'WORKS CAPITAL EXP F.xii'!F42+'ESD CAPITAL EXP F.xii'!F39+'PHC CAPITAL EXP F.xii'!F34+'WATSAN CAPITAL EXP F.xii'!F42</f>
        <v>25500000</v>
      </c>
    </row>
    <row r="10" spans="1:5" x14ac:dyDescent="0.3">
      <c r="A10" s="20">
        <v>32010600</v>
      </c>
      <c r="B10" s="21" t="s">
        <v>512</v>
      </c>
      <c r="C10" s="28">
        <f>'PMD CAPITAL EXP F.xii'!D39+'AGRIC CAPITAL EXP F.xii'!D36+'FINANCE CAPITAL EXP F.xii'!D29+'WORKS CAPITAL EXP F.xii'!D45+'ESD CAPITAL EXP F.xii'!D48+'PHC CAPITAL EXP F.xii'!D37+'WATSAN CAPITAL EXP F.xii'!D45</f>
        <v>10000000</v>
      </c>
      <c r="D10" s="28">
        <f>'PMD CAPITAL EXP F.xii'!E39+'AGRIC CAPITAL EXP F.xii'!E36+'FINANCE CAPITAL EXP F.xii'!E29+'WORKS CAPITAL EXP F.xii'!E45+'ESD CAPITAL EXP F.xii'!E48+'PHC CAPITAL EXP F.xii'!E37+'WATSAN CAPITAL EXP F.xii'!E45</f>
        <v>0</v>
      </c>
      <c r="E10" s="28">
        <f>'PMD CAPITAL EXP F.xii'!F39+'AGRIC CAPITAL EXP F.xii'!F36+'FINANCE CAPITAL EXP F.xii'!F29+'WORKS CAPITAL EXP F.xii'!F45+'ESD CAPITAL EXP F.xii'!F48+'PHC CAPITAL EXP F.xii'!F37+'WATSAN CAPITAL EXP F.xii'!F45</f>
        <v>10000000</v>
      </c>
    </row>
    <row r="11" spans="1:5" x14ac:dyDescent="0.3">
      <c r="A11" s="20">
        <v>32010900</v>
      </c>
      <c r="B11" s="21" t="s">
        <v>513</v>
      </c>
      <c r="C11" s="28">
        <f>'PMD CAPITAL EXP F.xii'!D43+'AGRIC CAPITAL EXP F.xii'!D40+'FINANCE CAPITAL EXP F.xii'!D33+'WORKS CAPITAL EXP F.xii'!D49+'ESD CAPITAL EXP F.xii'!D52+'PHC CAPITAL EXP F.xii'!D41+'WATSAN CAPITAL EXP F.xii'!D49</f>
        <v>1281748039</v>
      </c>
      <c r="D11" s="28">
        <f>'PMD CAPITAL EXP F.xii'!E43+'AGRIC CAPITAL EXP F.xii'!E40+'FINANCE CAPITAL EXP F.xii'!E33+'WORKS CAPITAL EXP F.xii'!E49+'ESD CAPITAL EXP F.xii'!E52+'PHC CAPITAL EXP F.xii'!E41+'WATSAN CAPITAL EXP F.xii'!E49</f>
        <v>307893767.07999998</v>
      </c>
      <c r="E11" s="28">
        <f>'PMD CAPITAL EXP F.xii'!F43+'AGRIC CAPITAL EXP F.xii'!F40+'FINANCE CAPITAL EXP F.xii'!F33+'WORKS CAPITAL EXP F.xii'!F49+'ESD CAPITAL EXP F.xii'!F52+'PHC CAPITAL EXP F.xii'!F41+'WATSAN CAPITAL EXP F.xii'!F49</f>
        <v>536200000</v>
      </c>
    </row>
    <row r="12" spans="1:5" x14ac:dyDescent="0.3">
      <c r="A12" s="20">
        <v>32020100</v>
      </c>
      <c r="B12" s="21" t="s">
        <v>514</v>
      </c>
      <c r="C12" s="28">
        <f>'PMD CAPITAL EXP F.xii'!D55+'AGRIC CAPITAL EXP F.xii'!D63+'FINANCE CAPITAL EXP F.xii'!D43+'WORKS CAPITAL EXP F.xii'!D59+'ESD CAPITAL EXP F.xii'!D64+'PHC CAPITAL EXP F.xii'!D54+'WATSAN CAPITAL EXP F.xii'!D59</f>
        <v>0</v>
      </c>
      <c r="D12" s="28">
        <f>'PMD CAPITAL EXP F.xii'!E55+'AGRIC CAPITAL EXP F.xii'!E63+'FINANCE CAPITAL EXP F.xii'!E43+'WORKS CAPITAL EXP F.xii'!E59+'ESD CAPITAL EXP F.xii'!E64+'PHC CAPITAL EXP F.xii'!E54+'WATSAN CAPITAL EXP F.xii'!E59</f>
        <v>0</v>
      </c>
      <c r="E12" s="28">
        <f>'PMD CAPITAL EXP F.xii'!F55+'AGRIC CAPITAL EXP F.xii'!F63+'FINANCE CAPITAL EXP F.xii'!F43+'WORKS CAPITAL EXP F.xii'!F59+'ESD CAPITAL EXP F.xii'!F64+'PHC CAPITAL EXP F.xii'!F54+'WATSAN CAPITAL EXP F.xii'!F59</f>
        <v>200000000</v>
      </c>
    </row>
    <row r="13" spans="1:5" x14ac:dyDescent="0.3">
      <c r="A13" s="20">
        <v>32030100</v>
      </c>
      <c r="B13" s="21" t="s">
        <v>465</v>
      </c>
      <c r="C13" s="28">
        <f>'PMD CAPITAL EXP F.xii'!D62+'AGRIC CAPITAL EXP F.xii'!D70+'FINANCE CAPITAL EXP F.xii'!D50+'WORKS CAPITAL EXP F.xii'!D66+'ESD CAPITAL EXP F.xii'!D71+'PHC CAPITAL EXP F.xii'!D61+'WATSAN CAPITAL EXP F.xii'!D66</f>
        <v>1000000</v>
      </c>
      <c r="D13" s="28">
        <f>'PMD CAPITAL EXP F.xii'!E62+'AGRIC CAPITAL EXP F.xii'!E70+'FINANCE CAPITAL EXP F.xii'!E50+'WORKS CAPITAL EXP F.xii'!E66+'ESD CAPITAL EXP F.xii'!E71+'PHC CAPITAL EXP F.xii'!E61+'WATSAN CAPITAL EXP F.xii'!E66</f>
        <v>0</v>
      </c>
      <c r="E13" s="28">
        <f>'PMD CAPITAL EXP F.xii'!F62+'AGRIC CAPITAL EXP F.xii'!F70+'FINANCE CAPITAL EXP F.xii'!F50+'WORKS CAPITAL EXP F.xii'!F66+'ESD CAPITAL EXP F.xii'!F71+'PHC CAPITAL EXP F.xii'!F61+'WATSAN CAPITAL EXP F.xii'!F66</f>
        <v>1000000</v>
      </c>
    </row>
    <row r="14" spans="1:5" x14ac:dyDescent="0.3">
      <c r="A14" s="20">
        <v>32011000</v>
      </c>
      <c r="B14" s="21" t="s">
        <v>553</v>
      </c>
      <c r="C14" s="28">
        <f>'PMD CAPITAL EXP F.xii'!D68+'AGRIC CAPITAL EXP F.xii'!D76+'FINANCE CAPITAL EXP F.xii'!D56+'WORKS CAPITAL EXP F.xii'!D72+'ESD CAPITAL EXP F.xii'!D77+'PHC CAPITAL EXP F.xii'!D67+'WATSAN CAPITAL EXP F.xii'!D72</f>
        <v>0</v>
      </c>
      <c r="D14" s="28">
        <f>'PMD CAPITAL EXP F.xii'!E68+'AGRIC CAPITAL EXP F.xii'!E76+'FINANCE CAPITAL EXP F.xii'!E56+'WORKS CAPITAL EXP F.xii'!E72+'ESD CAPITAL EXP F.xii'!E77+'PHC CAPITAL EXP F.xii'!E67+'WATSAN CAPITAL EXP F.xii'!E72</f>
        <v>0</v>
      </c>
      <c r="E14" s="28">
        <f>'PMD CAPITAL EXP F.xii'!F68+'AGRIC CAPITAL EXP F.xii'!F76+'FINANCE CAPITAL EXP F.xii'!F56+'WORKS CAPITAL EXP F.xii'!F72+'ESD CAPITAL EXP F.xii'!F77+'PHC CAPITAL EXP F.xii'!F67+'WATSAN CAPITAL EXP F.xii'!F72</f>
        <v>0</v>
      </c>
    </row>
    <row r="15" spans="1:5" hidden="1" x14ac:dyDescent="0.3">
      <c r="A15" s="21" t="s">
        <v>341</v>
      </c>
      <c r="B15" s="21" t="s">
        <v>341</v>
      </c>
      <c r="C15" s="21"/>
      <c r="D15" s="21"/>
      <c r="E15" s="21"/>
    </row>
    <row r="16" spans="1:5" hidden="1" x14ac:dyDescent="0.3">
      <c r="A16" s="21" t="s">
        <v>341</v>
      </c>
      <c r="B16" s="21" t="s">
        <v>341</v>
      </c>
      <c r="C16" s="21"/>
      <c r="D16" s="21"/>
      <c r="E16" s="21"/>
    </row>
    <row r="17" spans="1:5" hidden="1" x14ac:dyDescent="0.3">
      <c r="A17" s="21" t="s">
        <v>341</v>
      </c>
      <c r="B17" s="21" t="s">
        <v>341</v>
      </c>
      <c r="C17" s="21"/>
      <c r="D17" s="21"/>
      <c r="E17" s="21"/>
    </row>
    <row r="18" spans="1:5" hidden="1" x14ac:dyDescent="0.3">
      <c r="A18" s="21" t="s">
        <v>341</v>
      </c>
      <c r="B18" s="21" t="s">
        <v>341</v>
      </c>
      <c r="C18" s="21"/>
      <c r="D18" s="21"/>
      <c r="E18" s="21"/>
    </row>
    <row r="19" spans="1:5" hidden="1" x14ac:dyDescent="0.3">
      <c r="A19" s="21" t="s">
        <v>341</v>
      </c>
      <c r="B19" s="21" t="s">
        <v>341</v>
      </c>
      <c r="C19" s="21"/>
      <c r="D19" s="21"/>
      <c r="E19" s="21"/>
    </row>
    <row r="20" spans="1:5" hidden="1" x14ac:dyDescent="0.3">
      <c r="A20" s="21" t="s">
        <v>341</v>
      </c>
      <c r="B20" s="21" t="s">
        <v>341</v>
      </c>
      <c r="C20" s="21"/>
      <c r="D20" s="21"/>
      <c r="E20" s="21"/>
    </row>
    <row r="21" spans="1:5" hidden="1" x14ac:dyDescent="0.3">
      <c r="A21" s="21" t="s">
        <v>341</v>
      </c>
      <c r="B21" s="21" t="s">
        <v>341</v>
      </c>
      <c r="C21" s="21"/>
      <c r="D21" s="21"/>
      <c r="E21" s="21"/>
    </row>
    <row r="22" spans="1:5" hidden="1" x14ac:dyDescent="0.3">
      <c r="A22" s="21" t="s">
        <v>341</v>
      </c>
      <c r="B22" s="21" t="s">
        <v>341</v>
      </c>
      <c r="C22" s="21"/>
      <c r="D22" s="21"/>
      <c r="E22" s="21"/>
    </row>
    <row r="23" spans="1:5" hidden="1" x14ac:dyDescent="0.3">
      <c r="A23" s="21" t="s">
        <v>341</v>
      </c>
      <c r="B23" s="21" t="s">
        <v>341</v>
      </c>
      <c r="C23" s="21"/>
      <c r="D23" s="21"/>
      <c r="E23" s="21"/>
    </row>
    <row r="24" spans="1:5" hidden="1" x14ac:dyDescent="0.3">
      <c r="A24" s="21" t="s">
        <v>341</v>
      </c>
      <c r="B24" s="21" t="s">
        <v>341</v>
      </c>
      <c r="C24" s="21"/>
      <c r="D24" s="21"/>
      <c r="E24" s="21"/>
    </row>
    <row r="25" spans="1:5" hidden="1" x14ac:dyDescent="0.3">
      <c r="A25" s="21" t="s">
        <v>341</v>
      </c>
      <c r="B25" s="21" t="s">
        <v>341</v>
      </c>
      <c r="C25" s="21"/>
      <c r="D25" s="21"/>
      <c r="E25" s="21"/>
    </row>
    <row r="26" spans="1:5" hidden="1" x14ac:dyDescent="0.3">
      <c r="A26" s="21" t="s">
        <v>341</v>
      </c>
      <c r="B26" s="21" t="s">
        <v>341</v>
      </c>
      <c r="C26" s="21"/>
      <c r="D26" s="21"/>
      <c r="E26" s="21"/>
    </row>
    <row r="27" spans="1:5" hidden="1" x14ac:dyDescent="0.3">
      <c r="A27" s="21" t="s">
        <v>341</v>
      </c>
      <c r="B27" s="21" t="s">
        <v>341</v>
      </c>
      <c r="C27" s="21"/>
      <c r="D27" s="21"/>
      <c r="E27" s="21"/>
    </row>
    <row r="28" spans="1:5" ht="20.25" customHeight="1" x14ac:dyDescent="0.3">
      <c r="A28" s="21" t="s">
        <v>341</v>
      </c>
      <c r="B28" s="23" t="s">
        <v>515</v>
      </c>
      <c r="C28" s="29">
        <f>SUM(C5:C27)</f>
        <v>4497934809</v>
      </c>
      <c r="D28" s="29">
        <f t="shared" ref="D28:E28" si="0">SUM(D5:D27)</f>
        <v>1242782835.73</v>
      </c>
      <c r="E28" s="29">
        <f t="shared" si="0"/>
        <v>3925329991.71</v>
      </c>
    </row>
    <row r="29" spans="1:5" x14ac:dyDescent="0.3">
      <c r="A29" s="4"/>
      <c r="B29" s="5"/>
      <c r="C29" s="11"/>
      <c r="D29" s="11"/>
      <c r="E29" s="11"/>
    </row>
  </sheetData>
  <sheetProtection algorithmName="SHA-512" hashValue="vl95l2ZNsoYDIvFyrykA7GKDxDjqluxXzmhWJxLgglth6xTinfblvuCu4BVEPbqfRus72DA43IC7A2fs7N2Ccg==" saltValue="lJ1qnXFRft7NcKV1AkL5yQ==" spinCount="100000" sheet="1" objects="1" scenarios="1" formatColumns="0" formatRows="0" selectLockedCells="1"/>
  <mergeCells count="2">
    <mergeCell ref="A1:E1"/>
    <mergeCell ref="A2:E2"/>
  </mergeCells>
  <pageMargins left="0.51181102362204722" right="0.51181102362204722" top="0.74803149606299213" bottom="0.74803149606299213" header="0.31496062992125984" footer="0.31496062992125984"/>
  <pageSetup scale="90" orientation="landscape" r:id="rId1"/>
  <headerFooter>
    <oddFooter>&amp;CPage 16</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E26"/>
  <sheetViews>
    <sheetView view="pageBreakPreview" topLeftCell="A15" zoomScale="90" zoomScaleNormal="140" zoomScaleSheetLayoutView="90" workbookViewId="0">
      <selection sqref="A1:E1"/>
    </sheetView>
  </sheetViews>
  <sheetFormatPr defaultColWidth="8.81640625" defaultRowHeight="15" x14ac:dyDescent="0.3"/>
  <cols>
    <col min="1" max="1" width="17.54296875" style="1" customWidth="1"/>
    <col min="2" max="2" width="50.81640625" style="1" customWidth="1"/>
    <col min="3" max="5" width="24.26953125" style="1" bestFit="1" customWidth="1"/>
    <col min="6" max="16384" width="8.81640625" style="1"/>
  </cols>
  <sheetData>
    <row r="1" spans="1:5" x14ac:dyDescent="0.3">
      <c r="A1" s="108" t="s">
        <v>527</v>
      </c>
      <c r="B1" s="108"/>
      <c r="C1" s="108"/>
      <c r="D1" s="108"/>
      <c r="E1" s="108"/>
    </row>
    <row r="2" spans="1:5" ht="39.65" customHeight="1" x14ac:dyDescent="0.3">
      <c r="A2" s="112" t="s">
        <v>728</v>
      </c>
      <c r="B2" s="112"/>
      <c r="C2" s="112"/>
      <c r="D2" s="112"/>
      <c r="E2" s="112"/>
    </row>
    <row r="3" spans="1:5" x14ac:dyDescent="0.3">
      <c r="A3" s="49"/>
      <c r="B3" s="49"/>
      <c r="C3" s="49"/>
      <c r="D3" s="49"/>
      <c r="E3" s="49"/>
    </row>
    <row r="4" spans="1:5" ht="45" x14ac:dyDescent="0.3">
      <c r="A4" s="46" t="s">
        <v>0</v>
      </c>
      <c r="B4" s="47" t="s">
        <v>480</v>
      </c>
      <c r="C4" s="50" t="s">
        <v>596</v>
      </c>
      <c r="D4" s="50" t="s">
        <v>597</v>
      </c>
      <c r="E4" s="50" t="s">
        <v>598</v>
      </c>
    </row>
    <row r="5" spans="1:5" ht="21" customHeight="1" x14ac:dyDescent="0.3">
      <c r="A5" s="25" t="s">
        <v>516</v>
      </c>
      <c r="B5" s="27" t="s">
        <v>481</v>
      </c>
      <c r="C5" s="11">
        <v>0</v>
      </c>
      <c r="D5" s="11">
        <v>0</v>
      </c>
      <c r="E5" s="11">
        <v>0</v>
      </c>
    </row>
    <row r="6" spans="1:5" ht="21" customHeight="1" x14ac:dyDescent="0.3">
      <c r="A6" s="25" t="s">
        <v>517</v>
      </c>
      <c r="B6" s="27" t="s">
        <v>482</v>
      </c>
      <c r="C6" s="11">
        <v>0</v>
      </c>
      <c r="D6" s="11">
        <v>0</v>
      </c>
      <c r="E6" s="11">
        <v>0</v>
      </c>
    </row>
    <row r="7" spans="1:5" ht="20.25" customHeight="1" x14ac:dyDescent="0.3">
      <c r="A7" s="25" t="s">
        <v>518</v>
      </c>
      <c r="B7" s="27" t="s">
        <v>483</v>
      </c>
      <c r="C7" s="11">
        <v>0</v>
      </c>
      <c r="D7" s="11">
        <v>0</v>
      </c>
      <c r="E7" s="11">
        <v>0</v>
      </c>
    </row>
    <row r="8" spans="1:5" ht="23.25" customHeight="1" x14ac:dyDescent="0.3">
      <c r="A8" s="25" t="s">
        <v>519</v>
      </c>
      <c r="B8" s="21" t="s">
        <v>678</v>
      </c>
      <c r="C8" s="11">
        <f>'PMD CAPITAL EXP F.xii'!D6</f>
        <v>897888918</v>
      </c>
      <c r="D8" s="11">
        <f>'PMD CAPITAL EXP F.xii'!E6</f>
        <v>319740000</v>
      </c>
      <c r="E8" s="11">
        <f>'PMD CAPITAL EXP F.xii'!F6</f>
        <v>375000000</v>
      </c>
    </row>
    <row r="9" spans="1:5" ht="22.5" customHeight="1" x14ac:dyDescent="0.3">
      <c r="A9" s="25" t="s">
        <v>520</v>
      </c>
      <c r="B9" s="21" t="s">
        <v>484</v>
      </c>
      <c r="C9" s="11">
        <f>'AGRIC CAPITAL EXP F.xii'!D6</f>
        <v>1357158802</v>
      </c>
      <c r="D9" s="11">
        <f>'AGRIC CAPITAL EXP F.xii'!E6</f>
        <v>305851767.07999998</v>
      </c>
      <c r="E9" s="11">
        <f>'AGRIC CAPITAL EXP F.xii'!F6</f>
        <v>563200000</v>
      </c>
    </row>
    <row r="10" spans="1:5" ht="21.75" customHeight="1" x14ac:dyDescent="0.3">
      <c r="A10" s="25" t="s">
        <v>521</v>
      </c>
      <c r="B10" s="21" t="s">
        <v>485</v>
      </c>
      <c r="C10" s="11">
        <f>'FINANCE CAPITAL EXP F.xii'!D6</f>
        <v>0</v>
      </c>
      <c r="D10" s="11">
        <f>'FINANCE CAPITAL EXP F.xii'!E6</f>
        <v>0</v>
      </c>
      <c r="E10" s="11">
        <f>'FINANCE CAPITAL EXP F.xii'!F6</f>
        <v>1734129991.71</v>
      </c>
    </row>
    <row r="11" spans="1:5" ht="22.5" customHeight="1" x14ac:dyDescent="0.3">
      <c r="A11" s="25" t="s">
        <v>522</v>
      </c>
      <c r="B11" s="21" t="s">
        <v>486</v>
      </c>
      <c r="C11" s="11">
        <f>'WORKS CAPITAL EXP F.xii'!D6</f>
        <v>900000000</v>
      </c>
      <c r="D11" s="11">
        <f>'WORKS CAPITAL EXP F.xii'!E6</f>
        <v>55784870.739999995</v>
      </c>
      <c r="E11" s="11">
        <f>'WORKS CAPITAL EXP F.xii'!F6</f>
        <v>411000000</v>
      </c>
    </row>
    <row r="12" spans="1:5" ht="21.75" customHeight="1" x14ac:dyDescent="0.3">
      <c r="A12" s="25" t="s">
        <v>523</v>
      </c>
      <c r="B12" s="21" t="s">
        <v>487</v>
      </c>
      <c r="C12" s="11">
        <f>'ESD CAPITAL EXP F.xii'!D6</f>
        <v>404000000</v>
      </c>
      <c r="D12" s="11">
        <f>'ESD CAPITAL EXP F.xii'!E6</f>
        <v>43630442.890000001</v>
      </c>
      <c r="E12" s="11">
        <f>'ESD CAPITAL EXP F.xii'!F6</f>
        <v>291500000</v>
      </c>
    </row>
    <row r="13" spans="1:5" ht="22.5" customHeight="1" x14ac:dyDescent="0.3">
      <c r="A13" s="25" t="s">
        <v>524</v>
      </c>
      <c r="B13" s="21" t="s">
        <v>685</v>
      </c>
      <c r="C13" s="11">
        <f>'PHC CAPITAL EXP F.xii'!D6</f>
        <v>722441802</v>
      </c>
      <c r="D13" s="11">
        <f>'PHC CAPITAL EXP F.xii'!E6</f>
        <v>394259067.01999998</v>
      </c>
      <c r="E13" s="11">
        <f>'PHC CAPITAL EXP F.xii'!F6</f>
        <v>382500000</v>
      </c>
    </row>
    <row r="14" spans="1:5" ht="23.25" customHeight="1" x14ac:dyDescent="0.3">
      <c r="A14" s="25" t="s">
        <v>525</v>
      </c>
      <c r="B14" s="21" t="s">
        <v>488</v>
      </c>
      <c r="C14" s="11">
        <f>'WATSAN CAPITAL EXP F.xii'!D6</f>
        <v>216445287</v>
      </c>
      <c r="D14" s="11">
        <f>'WATSAN CAPITAL EXP F.xii'!E6</f>
        <v>123516688</v>
      </c>
      <c r="E14" s="11">
        <f>'WATSAN CAPITAL EXP F.xii'!F6</f>
        <v>168000000</v>
      </c>
    </row>
    <row r="15" spans="1:5" ht="23.25" customHeight="1" x14ac:dyDescent="0.3">
      <c r="A15" s="25" t="s">
        <v>526</v>
      </c>
      <c r="B15" s="27" t="s">
        <v>489</v>
      </c>
      <c r="C15" s="11">
        <v>0</v>
      </c>
      <c r="D15" s="11">
        <v>0</v>
      </c>
      <c r="E15" s="11">
        <v>0</v>
      </c>
    </row>
    <row r="16" spans="1:5" x14ac:dyDescent="0.3">
      <c r="A16" s="6"/>
      <c r="B16" s="7"/>
      <c r="C16" s="11"/>
      <c r="D16" s="11"/>
      <c r="E16" s="11"/>
    </row>
    <row r="17" spans="1:5" x14ac:dyDescent="0.3">
      <c r="A17" s="6"/>
      <c r="B17" s="7"/>
      <c r="C17" s="10"/>
      <c r="D17" s="10"/>
      <c r="E17" s="10"/>
    </row>
    <row r="18" spans="1:5" x14ac:dyDescent="0.3">
      <c r="A18" s="6"/>
      <c r="B18" s="7"/>
      <c r="C18" s="10"/>
      <c r="D18" s="10"/>
      <c r="E18" s="10"/>
    </row>
    <row r="19" spans="1:5" x14ac:dyDescent="0.3">
      <c r="A19" s="6"/>
      <c r="B19" s="7"/>
      <c r="C19" s="10"/>
      <c r="D19" s="10"/>
      <c r="E19" s="10"/>
    </row>
    <row r="20" spans="1:5" x14ac:dyDescent="0.3">
      <c r="A20" s="4"/>
      <c r="B20" s="5"/>
      <c r="C20" s="11"/>
      <c r="D20" s="11"/>
      <c r="E20" s="11"/>
    </row>
    <row r="21" spans="1:5" x14ac:dyDescent="0.3">
      <c r="A21" s="6"/>
      <c r="B21" s="7"/>
      <c r="C21" s="10"/>
      <c r="D21" s="10"/>
      <c r="E21" s="10"/>
    </row>
    <row r="22" spans="1:5" x14ac:dyDescent="0.3">
      <c r="A22" s="4"/>
      <c r="B22" s="5"/>
      <c r="C22" s="11"/>
      <c r="D22" s="11"/>
      <c r="E22" s="11"/>
    </row>
    <row r="23" spans="1:5" x14ac:dyDescent="0.3">
      <c r="A23" s="4"/>
      <c r="B23" s="5"/>
      <c r="C23" s="11"/>
      <c r="D23" s="11"/>
      <c r="E23" s="11"/>
    </row>
    <row r="24" spans="1:5" x14ac:dyDescent="0.3">
      <c r="A24" s="6"/>
      <c r="B24" s="7"/>
      <c r="C24" s="10"/>
      <c r="D24" s="10"/>
      <c r="E24" s="10"/>
    </row>
    <row r="25" spans="1:5" x14ac:dyDescent="0.3">
      <c r="A25" s="4"/>
      <c r="B25" s="5" t="s">
        <v>473</v>
      </c>
      <c r="C25" s="11">
        <f>SUM(C5:C24)</f>
        <v>4497934809</v>
      </c>
      <c r="D25" s="11">
        <f t="shared" ref="D25:E25" si="0">SUM(D5:D24)</f>
        <v>1242782835.73</v>
      </c>
      <c r="E25" s="11">
        <f t="shared" si="0"/>
        <v>3925329991.71</v>
      </c>
    </row>
    <row r="26" spans="1:5" x14ac:dyDescent="0.3">
      <c r="A26" s="4"/>
      <c r="B26" s="5"/>
      <c r="C26" s="11"/>
      <c r="D26" s="11"/>
      <c r="E26" s="11"/>
    </row>
  </sheetData>
  <sheetProtection algorithmName="SHA-512" hashValue="19rQ9vbOzNGQgwYiwP+LZzUZtNfd+ItPb4qZKhmxJJY7B4TgJtEuYu1fF/0UF2IHDbLsQaE4YDWQ6HwNFxIB0Q==" saltValue="BIYbriF2CzlOkCoAYtU9cw==" spinCount="100000" sheet="1" objects="1" scenarios="1" formatColumns="0" formatRows="0" selectLockedCells="1"/>
  <mergeCells count="2">
    <mergeCell ref="A1:E1"/>
    <mergeCell ref="A2:E2"/>
  </mergeCells>
  <pageMargins left="0.51181102362204722" right="0.51181102362204722" top="0.74803149606299213" bottom="0.74803149606299213" header="0.31496062992125984" footer="0.31496062992125984"/>
  <pageSetup scale="90" orientation="landscape" r:id="rId1"/>
  <headerFooter>
    <oddFooter>&amp;CPage 17</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2:E25"/>
  <sheetViews>
    <sheetView view="pageBreakPreview" zoomScale="90" zoomScaleNormal="140" zoomScaleSheetLayoutView="90" workbookViewId="0">
      <selection activeCell="D33" sqref="D33"/>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2" spans="1:5" x14ac:dyDescent="0.3">
      <c r="A2" s="108" t="s">
        <v>528</v>
      </c>
      <c r="B2" s="108"/>
      <c r="C2" s="108"/>
      <c r="D2" s="108"/>
      <c r="E2" s="108"/>
    </row>
    <row r="3" spans="1:5" ht="26.5" customHeight="1" x14ac:dyDescent="0.3">
      <c r="A3" s="112" t="s">
        <v>729</v>
      </c>
      <c r="B3" s="112"/>
      <c r="C3" s="112"/>
      <c r="D3" s="112"/>
      <c r="E3" s="112"/>
    </row>
    <row r="4" spans="1:5" x14ac:dyDescent="0.3">
      <c r="A4" s="109" t="s">
        <v>675</v>
      </c>
      <c r="B4" s="109"/>
      <c r="C4" s="109"/>
      <c r="D4" s="109"/>
      <c r="E4" s="109"/>
    </row>
    <row r="6" spans="1:5" ht="45" x14ac:dyDescent="0.3">
      <c r="A6" s="58" t="s">
        <v>0</v>
      </c>
      <c r="B6" s="58" t="s">
        <v>1</v>
      </c>
      <c r="C6" s="50" t="s">
        <v>596</v>
      </c>
      <c r="D6" s="50" t="s">
        <v>597</v>
      </c>
      <c r="E6" s="50" t="s">
        <v>598</v>
      </c>
    </row>
    <row r="7" spans="1:5" s="1" customFormat="1" x14ac:dyDescent="0.3">
      <c r="A7" s="3">
        <v>21</v>
      </c>
      <c r="B7" s="3" t="s">
        <v>4</v>
      </c>
      <c r="C7" s="12">
        <f>C8+C13+C20</f>
        <v>17437542</v>
      </c>
      <c r="D7" s="12">
        <f t="shared" ref="D7:E7" si="0">D8+D13+D20</f>
        <v>4579556</v>
      </c>
      <c r="E7" s="12">
        <f t="shared" si="0"/>
        <v>6869334</v>
      </c>
    </row>
    <row r="8" spans="1:5" s="1" customFormat="1" x14ac:dyDescent="0.3">
      <c r="A8" s="3">
        <v>2101</v>
      </c>
      <c r="B8" s="3" t="s">
        <v>5</v>
      </c>
      <c r="C8" s="12">
        <f>C9</f>
        <v>6869334</v>
      </c>
      <c r="D8" s="12">
        <f t="shared" ref="D8:E8" si="1">D9</f>
        <v>4579556</v>
      </c>
      <c r="E8" s="12">
        <f t="shared" si="1"/>
        <v>6869334</v>
      </c>
    </row>
    <row r="9" spans="1:5" s="1" customFormat="1" x14ac:dyDescent="0.3">
      <c r="A9" s="3">
        <v>210101</v>
      </c>
      <c r="B9" s="3" t="s">
        <v>6</v>
      </c>
      <c r="C9" s="12">
        <f>SUM(C10:C12)</f>
        <v>6869334</v>
      </c>
      <c r="D9" s="12">
        <f t="shared" ref="D9:E9" si="2">SUM(D10:D12)</f>
        <v>4579556</v>
      </c>
      <c r="E9" s="12">
        <f t="shared" si="2"/>
        <v>6869334</v>
      </c>
    </row>
    <row r="10" spans="1:5" x14ac:dyDescent="0.3">
      <c r="A10" s="59">
        <v>21010101</v>
      </c>
      <c r="B10" s="48" t="s">
        <v>5</v>
      </c>
      <c r="C10" s="41"/>
      <c r="D10" s="41"/>
      <c r="E10" s="41"/>
    </row>
    <row r="11" spans="1:5" x14ac:dyDescent="0.3">
      <c r="A11" s="59">
        <v>21010102</v>
      </c>
      <c r="B11" s="48" t="s">
        <v>7</v>
      </c>
      <c r="C11" s="41"/>
      <c r="D11" s="41"/>
      <c r="E11" s="41"/>
    </row>
    <row r="12" spans="1:5" x14ac:dyDescent="0.3">
      <c r="A12" s="59">
        <v>21010103</v>
      </c>
      <c r="B12" s="48" t="s">
        <v>8</v>
      </c>
      <c r="C12" s="41">
        <v>6869334</v>
      </c>
      <c r="D12" s="41">
        <v>4579556</v>
      </c>
      <c r="E12" s="41">
        <v>6869334</v>
      </c>
    </row>
    <row r="13" spans="1:5" s="1" customFormat="1" x14ac:dyDescent="0.3">
      <c r="A13" s="3">
        <v>2102</v>
      </c>
      <c r="B13" s="3" t="s">
        <v>9</v>
      </c>
      <c r="C13" s="12">
        <f>C14+C18</f>
        <v>10568208</v>
      </c>
      <c r="D13" s="12">
        <f t="shared" ref="D13:E13" si="3">D14+D18</f>
        <v>0</v>
      </c>
      <c r="E13" s="12">
        <f t="shared" si="3"/>
        <v>0</v>
      </c>
    </row>
    <row r="14" spans="1:5" s="1" customFormat="1" x14ac:dyDescent="0.3">
      <c r="A14" s="3">
        <v>210201</v>
      </c>
      <c r="B14" s="3" t="s">
        <v>10</v>
      </c>
      <c r="C14" s="12">
        <f>SUM(C15:C17)</f>
        <v>10568208</v>
      </c>
      <c r="D14" s="12">
        <f t="shared" ref="D14:E14" si="4">SUM(D15:D17)</f>
        <v>0</v>
      </c>
      <c r="E14" s="12">
        <f t="shared" si="4"/>
        <v>0</v>
      </c>
    </row>
    <row r="15" spans="1:5" x14ac:dyDescent="0.3">
      <c r="A15" s="59">
        <v>21020104</v>
      </c>
      <c r="B15" s="48" t="s">
        <v>11</v>
      </c>
      <c r="C15" s="41">
        <v>5284104</v>
      </c>
      <c r="D15" s="41"/>
      <c r="E15" s="41"/>
    </row>
    <row r="16" spans="1:5" x14ac:dyDescent="0.3">
      <c r="A16" s="59">
        <v>21020108</v>
      </c>
      <c r="B16" s="48" t="s">
        <v>12</v>
      </c>
      <c r="C16" s="41">
        <v>5284104</v>
      </c>
      <c r="D16" s="41"/>
      <c r="E16" s="41"/>
    </row>
    <row r="17" spans="1:5" x14ac:dyDescent="0.3">
      <c r="A17" s="59">
        <v>21020109</v>
      </c>
      <c r="B17" s="48" t="s">
        <v>13</v>
      </c>
      <c r="C17" s="41"/>
      <c r="D17" s="41"/>
      <c r="E17" s="41"/>
    </row>
    <row r="18" spans="1:5" s="1" customFormat="1" x14ac:dyDescent="0.3">
      <c r="A18" s="3">
        <v>210202</v>
      </c>
      <c r="B18" s="3" t="s">
        <v>14</v>
      </c>
      <c r="C18" s="12">
        <f>SUM(C19)</f>
        <v>0</v>
      </c>
      <c r="D18" s="12">
        <f t="shared" ref="D18:E18" si="5">SUM(D19)</f>
        <v>0</v>
      </c>
      <c r="E18" s="12">
        <f t="shared" si="5"/>
        <v>0</v>
      </c>
    </row>
    <row r="19" spans="1:5" x14ac:dyDescent="0.3">
      <c r="A19" s="59">
        <v>21020207</v>
      </c>
      <c r="B19" s="48" t="s">
        <v>15</v>
      </c>
      <c r="C19" s="41"/>
      <c r="D19" s="41"/>
      <c r="E19" s="41"/>
    </row>
    <row r="20" spans="1:5" s="1" customFormat="1" x14ac:dyDescent="0.3">
      <c r="A20" s="3">
        <v>210301</v>
      </c>
      <c r="B20" s="3" t="s">
        <v>16</v>
      </c>
      <c r="C20" s="12">
        <f>SUM(C21:C23)</f>
        <v>0</v>
      </c>
      <c r="D20" s="12">
        <f t="shared" ref="D20:E20" si="6">SUM(D21:D23)</f>
        <v>0</v>
      </c>
      <c r="E20" s="12">
        <f t="shared" si="6"/>
        <v>0</v>
      </c>
    </row>
    <row r="21" spans="1:5" x14ac:dyDescent="0.3">
      <c r="A21" s="59">
        <v>21030101</v>
      </c>
      <c r="B21" s="48" t="s">
        <v>17</v>
      </c>
      <c r="C21" s="41"/>
      <c r="D21" s="41"/>
      <c r="E21" s="41"/>
    </row>
    <row r="22" spans="1:5" x14ac:dyDescent="0.3">
      <c r="A22" s="59">
        <v>21030102</v>
      </c>
      <c r="B22" s="48" t="s">
        <v>18</v>
      </c>
      <c r="C22" s="41"/>
      <c r="D22" s="41"/>
      <c r="E22" s="41"/>
    </row>
    <row r="23" spans="1:5" x14ac:dyDescent="0.3">
      <c r="A23" s="59">
        <v>21030104</v>
      </c>
      <c r="B23" s="48" t="s">
        <v>19</v>
      </c>
      <c r="C23" s="41"/>
      <c r="D23" s="41"/>
      <c r="E23" s="41"/>
    </row>
    <row r="24" spans="1:5" x14ac:dyDescent="0.3">
      <c r="A24" s="59"/>
      <c r="B24" s="48"/>
      <c r="C24" s="41"/>
      <c r="D24" s="41"/>
      <c r="E24" s="41"/>
    </row>
    <row r="25" spans="1:5" x14ac:dyDescent="0.3">
      <c r="A25" s="59"/>
      <c r="B25" s="48"/>
      <c r="C25" s="41"/>
      <c r="D25" s="41"/>
      <c r="E25" s="41"/>
    </row>
  </sheetData>
  <sheetProtection algorithmName="SHA-512" hashValue="MOGhRfEJBluyNDM05j6UkQqUN9eKZBsCn0alOC/Dmn+za8UGExOdwYwLfcUWDxmpUkbflNhHa2qg12WdcJNEFA==" saltValue="IIG3YsZYD9QTJZVE5dSw+w=="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18</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3:E98"/>
  <sheetViews>
    <sheetView view="pageBreakPreview" topLeftCell="A29" zoomScale="90" zoomScaleNormal="140" zoomScaleSheetLayoutView="90" workbookViewId="0">
      <selection activeCell="A3" sqref="A3:E3"/>
    </sheetView>
  </sheetViews>
  <sheetFormatPr defaultColWidth="8.81640625" defaultRowHeight="15" x14ac:dyDescent="0.3"/>
  <cols>
    <col min="1" max="1" width="15" style="49" customWidth="1"/>
    <col min="2" max="2" width="52" style="49" bestFit="1" customWidth="1"/>
    <col min="3" max="3" width="25" style="49" bestFit="1" customWidth="1"/>
    <col min="4" max="4" width="25" style="49" customWidth="1"/>
    <col min="5" max="5" width="27.26953125" style="49" customWidth="1"/>
    <col min="6" max="16384" width="8.81640625" style="49"/>
  </cols>
  <sheetData>
    <row r="3" spans="1:5" x14ac:dyDescent="0.3">
      <c r="A3" s="108" t="s">
        <v>529</v>
      </c>
      <c r="B3" s="108"/>
      <c r="C3" s="108"/>
      <c r="D3" s="108"/>
      <c r="E3" s="108"/>
    </row>
    <row r="4" spans="1:5" ht="28.9" customHeight="1" x14ac:dyDescent="0.3">
      <c r="A4" s="112" t="s">
        <v>730</v>
      </c>
      <c r="B4" s="112"/>
      <c r="C4" s="112"/>
      <c r="D4" s="112"/>
      <c r="E4" s="112"/>
    </row>
    <row r="5" spans="1:5" x14ac:dyDescent="0.3">
      <c r="A5" s="109" t="s">
        <v>675</v>
      </c>
      <c r="B5" s="109"/>
      <c r="C5" s="109"/>
      <c r="D5" s="109"/>
      <c r="E5" s="109"/>
    </row>
    <row r="6" spans="1:5" ht="45" x14ac:dyDescent="0.3">
      <c r="A6" s="58" t="s">
        <v>0</v>
      </c>
      <c r="B6" s="58" t="s">
        <v>1</v>
      </c>
      <c r="C6" s="50" t="s">
        <v>596</v>
      </c>
      <c r="D6" s="50" t="s">
        <v>597</v>
      </c>
      <c r="E6" s="50" t="s">
        <v>598</v>
      </c>
    </row>
    <row r="7" spans="1:5" s="1" customFormat="1" x14ac:dyDescent="0.3">
      <c r="A7" s="4">
        <v>2</v>
      </c>
      <c r="B7" s="5" t="s">
        <v>20</v>
      </c>
      <c r="C7" s="12">
        <f>C8+C84+C88+C93</f>
        <v>397275896</v>
      </c>
      <c r="D7" s="12">
        <f t="shared" ref="D7:E7" si="0">D8+D84+D88+D93</f>
        <v>68750263.349999994</v>
      </c>
      <c r="E7" s="12">
        <f t="shared" si="0"/>
        <v>34500000</v>
      </c>
    </row>
    <row r="8" spans="1:5" s="1" customFormat="1" x14ac:dyDescent="0.3">
      <c r="A8" s="4">
        <v>2202</v>
      </c>
      <c r="B8" s="5" t="s">
        <v>21</v>
      </c>
      <c r="C8" s="12">
        <f>C9+C14+C22+C36+C45+C48+C54+C63+C67+C70</f>
        <v>397275896</v>
      </c>
      <c r="D8" s="12">
        <f t="shared" ref="D8:E8" si="1">D9+D14+D22+D36+D45+D48+D54+D63+D67+D70</f>
        <v>68750263.349999994</v>
      </c>
      <c r="E8" s="12">
        <f t="shared" si="1"/>
        <v>34500000</v>
      </c>
    </row>
    <row r="9" spans="1:5" s="1" customFormat="1" x14ac:dyDescent="0.3">
      <c r="A9" s="4">
        <v>220201</v>
      </c>
      <c r="B9" s="5" t="s">
        <v>22</v>
      </c>
      <c r="C9" s="12">
        <f>SUM(C10:C13)</f>
        <v>14000000</v>
      </c>
      <c r="D9" s="12">
        <f t="shared" ref="D9:E9" si="2">SUM(D10:D13)</f>
        <v>10851331.800000001</v>
      </c>
      <c r="E9" s="12">
        <f t="shared" si="2"/>
        <v>8500000</v>
      </c>
    </row>
    <row r="10" spans="1:5" x14ac:dyDescent="0.3">
      <c r="A10" s="43">
        <v>22020101</v>
      </c>
      <c r="B10" s="44" t="s">
        <v>23</v>
      </c>
      <c r="C10" s="41"/>
      <c r="D10" s="41"/>
      <c r="E10" s="41"/>
    </row>
    <row r="11" spans="1:5" x14ac:dyDescent="0.3">
      <c r="A11" s="43">
        <v>22020102</v>
      </c>
      <c r="B11" s="44" t="s">
        <v>24</v>
      </c>
      <c r="C11" s="41"/>
      <c r="D11" s="41"/>
      <c r="E11" s="41"/>
    </row>
    <row r="12" spans="1:5" x14ac:dyDescent="0.3">
      <c r="A12" s="43">
        <v>22020103</v>
      </c>
      <c r="B12" s="44" t="s">
        <v>25</v>
      </c>
      <c r="C12" s="41"/>
      <c r="D12" s="41"/>
      <c r="E12" s="41"/>
    </row>
    <row r="13" spans="1:5" x14ac:dyDescent="0.3">
      <c r="A13" s="43">
        <v>22020104</v>
      </c>
      <c r="B13" s="44" t="s">
        <v>26</v>
      </c>
      <c r="C13" s="41">
        <v>14000000</v>
      </c>
      <c r="D13" s="41">
        <v>10851331.800000001</v>
      </c>
      <c r="E13" s="41">
        <v>8500000</v>
      </c>
    </row>
    <row r="14" spans="1:5" s="1" customFormat="1" x14ac:dyDescent="0.3">
      <c r="A14" s="4">
        <v>220202</v>
      </c>
      <c r="B14" s="5" t="s">
        <v>27</v>
      </c>
      <c r="C14" s="12">
        <f>SUM(C15:C21)</f>
        <v>0</v>
      </c>
      <c r="D14" s="12">
        <f>SUM(D15:D21)</f>
        <v>0</v>
      </c>
      <c r="E14" s="12">
        <f>SUM(E15:E21)</f>
        <v>0</v>
      </c>
    </row>
    <row r="15" spans="1:5" x14ac:dyDescent="0.3">
      <c r="A15" s="43">
        <v>22020201</v>
      </c>
      <c r="B15" s="44" t="s">
        <v>28</v>
      </c>
      <c r="C15" s="41"/>
      <c r="D15" s="41"/>
      <c r="E15" s="41"/>
    </row>
    <row r="16" spans="1:5" x14ac:dyDescent="0.3">
      <c r="A16" s="43">
        <v>22020202</v>
      </c>
      <c r="B16" s="44" t="s">
        <v>29</v>
      </c>
      <c r="C16" s="41"/>
      <c r="D16" s="41"/>
      <c r="E16" s="41"/>
    </row>
    <row r="17" spans="1:5" x14ac:dyDescent="0.3">
      <c r="A17" s="43">
        <v>22020203</v>
      </c>
      <c r="B17" s="44" t="s">
        <v>30</v>
      </c>
      <c r="C17" s="41"/>
      <c r="D17" s="41"/>
      <c r="E17" s="41"/>
    </row>
    <row r="18" spans="1:5" x14ac:dyDescent="0.3">
      <c r="A18" s="43">
        <v>22020204</v>
      </c>
      <c r="B18" s="44" t="s">
        <v>31</v>
      </c>
      <c r="C18" s="41"/>
      <c r="D18" s="41"/>
      <c r="E18" s="41"/>
    </row>
    <row r="19" spans="1:5" x14ac:dyDescent="0.3">
      <c r="A19" s="43">
        <v>22020205</v>
      </c>
      <c r="B19" s="44" t="s">
        <v>32</v>
      </c>
      <c r="C19" s="41"/>
      <c r="D19" s="41"/>
      <c r="E19" s="41"/>
    </row>
    <row r="20" spans="1:5" x14ac:dyDescent="0.3">
      <c r="A20" s="43">
        <v>22020206</v>
      </c>
      <c r="B20" s="44" t="s">
        <v>33</v>
      </c>
      <c r="C20" s="41"/>
      <c r="D20" s="41"/>
      <c r="E20" s="41"/>
    </row>
    <row r="21" spans="1:5" x14ac:dyDescent="0.3">
      <c r="A21" s="43">
        <v>22020210</v>
      </c>
      <c r="B21" s="44" t="s">
        <v>34</v>
      </c>
      <c r="C21" s="41"/>
      <c r="D21" s="41"/>
      <c r="E21" s="41"/>
    </row>
    <row r="22" spans="1:5" s="1" customFormat="1" x14ac:dyDescent="0.3">
      <c r="A22" s="4">
        <v>220203</v>
      </c>
      <c r="B22" s="5" t="s">
        <v>35</v>
      </c>
      <c r="C22" s="12">
        <f>SUM(C23:C35)</f>
        <v>5500000</v>
      </c>
      <c r="D22" s="12">
        <f t="shared" ref="D22:E22" si="3">SUM(D23:D35)</f>
        <v>2500000</v>
      </c>
      <c r="E22" s="12">
        <f t="shared" si="3"/>
        <v>2000000</v>
      </c>
    </row>
    <row r="23" spans="1:5" x14ac:dyDescent="0.3">
      <c r="A23" s="43">
        <v>22020301</v>
      </c>
      <c r="B23" s="44" t="s">
        <v>36</v>
      </c>
      <c r="C23" s="41">
        <v>5500000</v>
      </c>
      <c r="D23" s="41">
        <v>2500000</v>
      </c>
      <c r="E23" s="41">
        <v>500000</v>
      </c>
    </row>
    <row r="24" spans="1:5" x14ac:dyDescent="0.3">
      <c r="A24" s="43">
        <v>22020302</v>
      </c>
      <c r="B24" s="44" t="s">
        <v>37</v>
      </c>
      <c r="C24" s="41"/>
      <c r="D24" s="41"/>
      <c r="E24" s="41"/>
    </row>
    <row r="25" spans="1:5" x14ac:dyDescent="0.3">
      <c r="A25" s="43">
        <v>22020303</v>
      </c>
      <c r="B25" s="44" t="s">
        <v>38</v>
      </c>
      <c r="C25" s="41"/>
      <c r="D25" s="41"/>
      <c r="E25" s="41"/>
    </row>
    <row r="26" spans="1:5" x14ac:dyDescent="0.3">
      <c r="A26" s="43">
        <v>22020304</v>
      </c>
      <c r="B26" s="44" t="s">
        <v>39</v>
      </c>
      <c r="C26" s="41"/>
      <c r="D26" s="41"/>
      <c r="E26" s="41"/>
    </row>
    <row r="27" spans="1:5" x14ac:dyDescent="0.3">
      <c r="A27" s="43">
        <v>22020305</v>
      </c>
      <c r="B27" s="44" t="s">
        <v>40</v>
      </c>
      <c r="C27" s="41"/>
      <c r="D27" s="41"/>
      <c r="E27" s="41">
        <v>500000</v>
      </c>
    </row>
    <row r="28" spans="1:5" x14ac:dyDescent="0.3">
      <c r="A28" s="43">
        <v>22020306</v>
      </c>
      <c r="B28" s="44" t="s">
        <v>41</v>
      </c>
      <c r="C28" s="41"/>
      <c r="D28" s="41"/>
      <c r="E28" s="41">
        <v>1000000</v>
      </c>
    </row>
    <row r="29" spans="1:5" x14ac:dyDescent="0.3">
      <c r="A29" s="43">
        <v>22020307</v>
      </c>
      <c r="B29" s="44" t="s">
        <v>42</v>
      </c>
      <c r="C29" s="41"/>
      <c r="D29" s="41"/>
      <c r="E29" s="41"/>
    </row>
    <row r="30" spans="1:5" x14ac:dyDescent="0.3">
      <c r="A30" s="43">
        <v>22020308</v>
      </c>
      <c r="B30" s="44" t="s">
        <v>43</v>
      </c>
      <c r="C30" s="41"/>
      <c r="D30" s="41"/>
      <c r="E30" s="41"/>
    </row>
    <row r="31" spans="1:5" x14ac:dyDescent="0.3">
      <c r="A31" s="43">
        <v>22020309</v>
      </c>
      <c r="B31" s="44" t="s">
        <v>44</v>
      </c>
      <c r="C31" s="41"/>
      <c r="D31" s="41"/>
      <c r="E31" s="41"/>
    </row>
    <row r="32" spans="1:5" x14ac:dyDescent="0.3">
      <c r="A32" s="43">
        <v>22020310</v>
      </c>
      <c r="B32" s="44" t="s">
        <v>45</v>
      </c>
      <c r="C32" s="41"/>
      <c r="D32" s="41"/>
      <c r="E32" s="41"/>
    </row>
    <row r="33" spans="1:5" x14ac:dyDescent="0.3">
      <c r="A33" s="43">
        <v>22020311</v>
      </c>
      <c r="B33" s="44" t="s">
        <v>46</v>
      </c>
      <c r="C33" s="41"/>
      <c r="D33" s="41"/>
      <c r="E33" s="41"/>
    </row>
    <row r="34" spans="1:5" x14ac:dyDescent="0.3">
      <c r="A34" s="43">
        <v>22020312</v>
      </c>
      <c r="B34" s="44" t="s">
        <v>47</v>
      </c>
      <c r="C34" s="41"/>
      <c r="D34" s="41"/>
      <c r="E34" s="41"/>
    </row>
    <row r="35" spans="1:5" x14ac:dyDescent="0.3">
      <c r="A35" s="43">
        <v>22020313</v>
      </c>
      <c r="B35" s="44" t="s">
        <v>48</v>
      </c>
      <c r="C35" s="41"/>
      <c r="D35" s="41"/>
      <c r="E35" s="41"/>
    </row>
    <row r="36" spans="1:5" s="1" customFormat="1" x14ac:dyDescent="0.3">
      <c r="A36" s="4">
        <v>220204</v>
      </c>
      <c r="B36" s="5" t="s">
        <v>49</v>
      </c>
      <c r="C36" s="12">
        <f>SUM(C37:C44)</f>
        <v>10000000</v>
      </c>
      <c r="D36" s="12">
        <f t="shared" ref="D36:E36" si="4">SUM(D37:D44)</f>
        <v>5803000</v>
      </c>
      <c r="E36" s="12">
        <f t="shared" si="4"/>
        <v>5500000</v>
      </c>
    </row>
    <row r="37" spans="1:5" x14ac:dyDescent="0.3">
      <c r="A37" s="43">
        <v>22020401</v>
      </c>
      <c r="B37" s="44" t="s">
        <v>50</v>
      </c>
      <c r="C37" s="41">
        <v>6000000</v>
      </c>
      <c r="D37" s="41">
        <v>3200000</v>
      </c>
      <c r="E37" s="41">
        <v>5000000</v>
      </c>
    </row>
    <row r="38" spans="1:5" x14ac:dyDescent="0.3">
      <c r="A38" s="43">
        <v>22020402</v>
      </c>
      <c r="B38" s="44" t="s">
        <v>51</v>
      </c>
      <c r="C38" s="41">
        <v>4000000</v>
      </c>
      <c r="D38" s="41">
        <v>2603000</v>
      </c>
      <c r="E38" s="41">
        <v>500000</v>
      </c>
    </row>
    <row r="39" spans="1:5" x14ac:dyDescent="0.3">
      <c r="A39" s="43">
        <v>22020403</v>
      </c>
      <c r="B39" s="44" t="s">
        <v>52</v>
      </c>
      <c r="C39" s="41"/>
      <c r="D39" s="41"/>
      <c r="E39" s="41"/>
    </row>
    <row r="40" spans="1:5" x14ac:dyDescent="0.3">
      <c r="A40" s="43">
        <v>22020404</v>
      </c>
      <c r="B40" s="44" t="s">
        <v>53</v>
      </c>
      <c r="C40" s="41"/>
      <c r="D40" s="41"/>
      <c r="E40" s="41"/>
    </row>
    <row r="41" spans="1:5" x14ac:dyDescent="0.3">
      <c r="A41" s="43">
        <v>22020405</v>
      </c>
      <c r="B41" s="44" t="s">
        <v>54</v>
      </c>
      <c r="C41" s="41"/>
      <c r="D41" s="41"/>
      <c r="E41" s="41"/>
    </row>
    <row r="42" spans="1:5" x14ac:dyDescent="0.3">
      <c r="A42" s="43">
        <v>22020406</v>
      </c>
      <c r="B42" s="44" t="s">
        <v>55</v>
      </c>
      <c r="C42" s="41"/>
      <c r="D42" s="41"/>
      <c r="E42" s="41"/>
    </row>
    <row r="43" spans="1:5" x14ac:dyDescent="0.3">
      <c r="A43" s="43">
        <v>22020410</v>
      </c>
      <c r="B43" s="44" t="s">
        <v>56</v>
      </c>
      <c r="C43" s="41"/>
      <c r="D43" s="41"/>
      <c r="E43" s="41"/>
    </row>
    <row r="44" spans="1:5" x14ac:dyDescent="0.3">
      <c r="A44" s="43">
        <v>22020411</v>
      </c>
      <c r="B44" s="44" t="s">
        <v>57</v>
      </c>
      <c r="C44" s="41"/>
      <c r="D44" s="41"/>
      <c r="E44" s="41"/>
    </row>
    <row r="45" spans="1:5" s="1" customFormat="1" x14ac:dyDescent="0.3">
      <c r="A45" s="4">
        <v>220205</v>
      </c>
      <c r="B45" s="5" t="s">
        <v>58</v>
      </c>
      <c r="C45" s="12">
        <f>SUM(C46:C47)</f>
        <v>0</v>
      </c>
      <c r="D45" s="12">
        <f t="shared" ref="D45:E45" si="5">SUM(D46:D47)</f>
        <v>0</v>
      </c>
      <c r="E45" s="12">
        <f t="shared" si="5"/>
        <v>0</v>
      </c>
    </row>
    <row r="46" spans="1:5" x14ac:dyDescent="0.3">
      <c r="A46" s="43">
        <v>22020501</v>
      </c>
      <c r="B46" s="44" t="s">
        <v>59</v>
      </c>
      <c r="C46" s="41"/>
      <c r="D46" s="41"/>
      <c r="E46" s="41"/>
    </row>
    <row r="47" spans="1:5" x14ac:dyDescent="0.3">
      <c r="A47" s="43">
        <v>22020502</v>
      </c>
      <c r="B47" s="44" t="s">
        <v>60</v>
      </c>
      <c r="C47" s="41"/>
      <c r="D47" s="41"/>
      <c r="E47" s="41"/>
    </row>
    <row r="48" spans="1:5" s="1" customFormat="1" x14ac:dyDescent="0.3">
      <c r="A48" s="4">
        <v>220206</v>
      </c>
      <c r="B48" s="5" t="s">
        <v>61</v>
      </c>
      <c r="C48" s="12">
        <f>SUM(C49:C53)</f>
        <v>355275896</v>
      </c>
      <c r="D48" s="12">
        <f t="shared" ref="D48:E48" si="6">SUM(D49:D53)</f>
        <v>40936931.549999997</v>
      </c>
      <c r="E48" s="12">
        <f t="shared" si="6"/>
        <v>6000000</v>
      </c>
    </row>
    <row r="49" spans="1:5" x14ac:dyDescent="0.3">
      <c r="A49" s="43">
        <v>22020601</v>
      </c>
      <c r="B49" s="44" t="s">
        <v>62</v>
      </c>
      <c r="C49" s="41">
        <v>349275896</v>
      </c>
      <c r="D49" s="41">
        <v>36436931.549999997</v>
      </c>
      <c r="E49" s="41"/>
    </row>
    <row r="50" spans="1:5" x14ac:dyDescent="0.3">
      <c r="A50" s="43">
        <v>22020602</v>
      </c>
      <c r="B50" s="44" t="s">
        <v>63</v>
      </c>
      <c r="C50" s="41"/>
      <c r="D50" s="41"/>
      <c r="E50" s="41"/>
    </row>
    <row r="51" spans="1:5" x14ac:dyDescent="0.3">
      <c r="A51" s="43">
        <v>22020603</v>
      </c>
      <c r="B51" s="44" t="s">
        <v>64</v>
      </c>
      <c r="C51" s="41"/>
      <c r="D51" s="41"/>
      <c r="E51" s="41"/>
    </row>
    <row r="52" spans="1:5" x14ac:dyDescent="0.3">
      <c r="A52" s="43">
        <v>22020604</v>
      </c>
      <c r="B52" s="44" t="s">
        <v>65</v>
      </c>
      <c r="C52" s="41">
        <v>6000000</v>
      </c>
      <c r="D52" s="41">
        <v>4500000</v>
      </c>
      <c r="E52" s="41">
        <v>6000000</v>
      </c>
    </row>
    <row r="53" spans="1:5" x14ac:dyDescent="0.3">
      <c r="A53" s="43">
        <v>22020605</v>
      </c>
      <c r="B53" s="44" t="s">
        <v>66</v>
      </c>
      <c r="C53" s="41"/>
      <c r="D53" s="41"/>
      <c r="E53" s="41"/>
    </row>
    <row r="54" spans="1:5" s="1" customFormat="1" x14ac:dyDescent="0.3">
      <c r="A54" s="4">
        <v>220207</v>
      </c>
      <c r="B54" s="5" t="s">
        <v>67</v>
      </c>
      <c r="C54" s="12">
        <f>SUM(C55:C62)</f>
        <v>0</v>
      </c>
      <c r="D54" s="12">
        <f t="shared" ref="D54:E54" si="7">SUM(D55:D62)</f>
        <v>0</v>
      </c>
      <c r="E54" s="12">
        <f t="shared" si="7"/>
        <v>0</v>
      </c>
    </row>
    <row r="55" spans="1:5" x14ac:dyDescent="0.3">
      <c r="A55" s="43">
        <v>22020701</v>
      </c>
      <c r="B55" s="44" t="s">
        <v>68</v>
      </c>
      <c r="C55" s="41"/>
      <c r="D55" s="41"/>
      <c r="E55" s="41"/>
    </row>
    <row r="56" spans="1:5" x14ac:dyDescent="0.3">
      <c r="A56" s="43">
        <v>22020702</v>
      </c>
      <c r="B56" s="44" t="s">
        <v>69</v>
      </c>
      <c r="C56" s="41"/>
      <c r="D56" s="41"/>
      <c r="E56" s="41"/>
    </row>
    <row r="57" spans="1:5" x14ac:dyDescent="0.3">
      <c r="A57" s="43">
        <v>22020703</v>
      </c>
      <c r="B57" s="44" t="s">
        <v>70</v>
      </c>
      <c r="C57" s="41"/>
      <c r="D57" s="41"/>
      <c r="E57" s="41"/>
    </row>
    <row r="58" spans="1:5" x14ac:dyDescent="0.3">
      <c r="A58" s="43">
        <v>22020707</v>
      </c>
      <c r="B58" s="44" t="s">
        <v>71</v>
      </c>
      <c r="C58" s="41"/>
      <c r="D58" s="41"/>
      <c r="E58" s="41"/>
    </row>
    <row r="59" spans="1:5" x14ac:dyDescent="0.3">
      <c r="A59" s="43">
        <v>22020708</v>
      </c>
      <c r="B59" s="44" t="s">
        <v>72</v>
      </c>
      <c r="C59" s="41"/>
      <c r="D59" s="41"/>
      <c r="E59" s="41"/>
    </row>
    <row r="60" spans="1:5" x14ac:dyDescent="0.3">
      <c r="A60" s="43">
        <v>22020709</v>
      </c>
      <c r="B60" s="44" t="s">
        <v>73</v>
      </c>
      <c r="C60" s="41"/>
      <c r="D60" s="41"/>
      <c r="E60" s="41"/>
    </row>
    <row r="61" spans="1:5" x14ac:dyDescent="0.3">
      <c r="A61" s="43">
        <v>22020711</v>
      </c>
      <c r="B61" s="44" t="s">
        <v>74</v>
      </c>
      <c r="C61" s="41"/>
      <c r="D61" s="41"/>
      <c r="E61" s="41"/>
    </row>
    <row r="62" spans="1:5" x14ac:dyDescent="0.3">
      <c r="A62" s="43">
        <v>22020712</v>
      </c>
      <c r="B62" s="44" t="s">
        <v>75</v>
      </c>
      <c r="C62" s="41"/>
      <c r="D62" s="41"/>
      <c r="E62" s="41"/>
    </row>
    <row r="63" spans="1:5" s="1" customFormat="1" x14ac:dyDescent="0.3">
      <c r="A63" s="4">
        <v>220208</v>
      </c>
      <c r="B63" s="5" t="s">
        <v>76</v>
      </c>
      <c r="C63" s="12">
        <f>SUM(C64:C66)</f>
        <v>0</v>
      </c>
      <c r="D63" s="12">
        <f t="shared" ref="D63:E63" si="8">SUM(D64:D66)</f>
        <v>0</v>
      </c>
      <c r="E63" s="12">
        <f t="shared" si="8"/>
        <v>0</v>
      </c>
    </row>
    <row r="64" spans="1:5" x14ac:dyDescent="0.3">
      <c r="A64" s="43">
        <v>22020801</v>
      </c>
      <c r="B64" s="44" t="s">
        <v>77</v>
      </c>
      <c r="C64" s="41"/>
      <c r="D64" s="41"/>
      <c r="E64" s="41"/>
    </row>
    <row r="65" spans="1:5" x14ac:dyDescent="0.3">
      <c r="A65" s="43">
        <v>22020802</v>
      </c>
      <c r="B65" s="44" t="s">
        <v>78</v>
      </c>
      <c r="C65" s="41"/>
      <c r="D65" s="41"/>
      <c r="E65" s="41"/>
    </row>
    <row r="66" spans="1:5" x14ac:dyDescent="0.3">
      <c r="A66" s="43">
        <v>22020803</v>
      </c>
      <c r="B66" s="44" t="s">
        <v>79</v>
      </c>
      <c r="C66" s="41"/>
      <c r="D66" s="41"/>
      <c r="E66" s="41"/>
    </row>
    <row r="67" spans="1:5" s="1" customFormat="1" x14ac:dyDescent="0.3">
      <c r="A67" s="4">
        <v>220209</v>
      </c>
      <c r="B67" s="5" t="s">
        <v>80</v>
      </c>
      <c r="C67" s="12">
        <f>SUM(C68:C69)</f>
        <v>0</v>
      </c>
      <c r="D67" s="12">
        <f t="shared" ref="D67:E67" si="9">SUM(D68:D69)</f>
        <v>0</v>
      </c>
      <c r="E67" s="12">
        <f t="shared" si="9"/>
        <v>0</v>
      </c>
    </row>
    <row r="68" spans="1:5" x14ac:dyDescent="0.3">
      <c r="A68" s="43">
        <v>22020901</v>
      </c>
      <c r="B68" s="44" t="s">
        <v>81</v>
      </c>
      <c r="C68" s="41"/>
      <c r="D68" s="41"/>
      <c r="E68" s="41"/>
    </row>
    <row r="69" spans="1:5" x14ac:dyDescent="0.3">
      <c r="A69" s="43">
        <v>22020902</v>
      </c>
      <c r="B69" s="44" t="s">
        <v>82</v>
      </c>
      <c r="C69" s="41"/>
      <c r="D69" s="41"/>
      <c r="E69" s="41"/>
    </row>
    <row r="70" spans="1:5" s="1" customFormat="1" x14ac:dyDescent="0.3">
      <c r="A70" s="4">
        <v>220210</v>
      </c>
      <c r="B70" s="5" t="s">
        <v>83</v>
      </c>
      <c r="C70" s="12">
        <f>SUM(C71:C83)</f>
        <v>12500000</v>
      </c>
      <c r="D70" s="12">
        <f t="shared" ref="D70:E70" si="10">SUM(D71:D83)</f>
        <v>8659000</v>
      </c>
      <c r="E70" s="12">
        <f t="shared" si="10"/>
        <v>12500000</v>
      </c>
    </row>
    <row r="71" spans="1:5" x14ac:dyDescent="0.3">
      <c r="A71" s="43">
        <v>22021001</v>
      </c>
      <c r="B71" s="44" t="s">
        <v>84</v>
      </c>
      <c r="C71" s="41">
        <v>2500000</v>
      </c>
      <c r="D71" s="41">
        <v>2250000</v>
      </c>
      <c r="E71" s="41">
        <v>2500000</v>
      </c>
    </row>
    <row r="72" spans="1:5" x14ac:dyDescent="0.3">
      <c r="A72" s="43">
        <v>22021002</v>
      </c>
      <c r="B72" s="44" t="s">
        <v>85</v>
      </c>
      <c r="C72" s="41"/>
      <c r="D72" s="41"/>
      <c r="E72" s="41"/>
    </row>
    <row r="73" spans="1:5" x14ac:dyDescent="0.3">
      <c r="A73" s="43">
        <v>22021003</v>
      </c>
      <c r="B73" s="44" t="s">
        <v>86</v>
      </c>
      <c r="C73" s="41"/>
      <c r="D73" s="41"/>
      <c r="E73" s="41"/>
    </row>
    <row r="74" spans="1:5" x14ac:dyDescent="0.3">
      <c r="A74" s="43">
        <v>22021004</v>
      </c>
      <c r="B74" s="44" t="s">
        <v>87</v>
      </c>
      <c r="C74" s="41"/>
      <c r="D74" s="41"/>
      <c r="E74" s="41"/>
    </row>
    <row r="75" spans="1:5" x14ac:dyDescent="0.3">
      <c r="A75" s="43">
        <v>22021006</v>
      </c>
      <c r="B75" s="44" t="s">
        <v>88</v>
      </c>
      <c r="C75" s="41"/>
      <c r="D75" s="41"/>
      <c r="E75" s="41"/>
    </row>
    <row r="76" spans="1:5" x14ac:dyDescent="0.3">
      <c r="A76" s="43">
        <v>22021007</v>
      </c>
      <c r="B76" s="44" t="s">
        <v>89</v>
      </c>
      <c r="C76" s="41">
        <v>10000000</v>
      </c>
      <c r="D76" s="41">
        <v>6409000</v>
      </c>
      <c r="E76" s="41">
        <v>10000000</v>
      </c>
    </row>
    <row r="77" spans="1:5" x14ac:dyDescent="0.3">
      <c r="A77" s="43">
        <v>22021008</v>
      </c>
      <c r="B77" s="44" t="s">
        <v>90</v>
      </c>
      <c r="C77" s="41"/>
      <c r="D77" s="41"/>
      <c r="E77" s="41"/>
    </row>
    <row r="78" spans="1:5" x14ac:dyDescent="0.3">
      <c r="A78" s="43">
        <v>22021009</v>
      </c>
      <c r="B78" s="44" t="s">
        <v>91</v>
      </c>
      <c r="C78" s="41"/>
      <c r="D78" s="41"/>
      <c r="E78" s="41"/>
    </row>
    <row r="79" spans="1:5" x14ac:dyDescent="0.3">
      <c r="A79" s="43">
        <v>22021010</v>
      </c>
      <c r="B79" s="44" t="s">
        <v>92</v>
      </c>
      <c r="C79" s="41"/>
      <c r="D79" s="41"/>
      <c r="E79" s="41"/>
    </row>
    <row r="80" spans="1:5" x14ac:dyDescent="0.3">
      <c r="A80" s="43">
        <v>22021014</v>
      </c>
      <c r="B80" s="44" t="s">
        <v>93</v>
      </c>
      <c r="C80" s="41"/>
      <c r="D80" s="41"/>
      <c r="E80" s="41"/>
    </row>
    <row r="81" spans="1:5" x14ac:dyDescent="0.3">
      <c r="A81" s="43">
        <v>22021020</v>
      </c>
      <c r="B81" s="44" t="s">
        <v>94</v>
      </c>
      <c r="C81" s="41"/>
      <c r="D81" s="41"/>
      <c r="E81" s="41"/>
    </row>
    <row r="82" spans="1:5" x14ac:dyDescent="0.3">
      <c r="A82" s="43">
        <v>22021050</v>
      </c>
      <c r="B82" s="44" t="s">
        <v>95</v>
      </c>
      <c r="C82" s="41"/>
      <c r="D82" s="41"/>
      <c r="E82" s="41"/>
    </row>
    <row r="83" spans="1:5" x14ac:dyDescent="0.3">
      <c r="A83" s="43">
        <v>22021052</v>
      </c>
      <c r="B83" s="44" t="s">
        <v>96</v>
      </c>
      <c r="C83" s="41"/>
      <c r="D83" s="41"/>
      <c r="E83" s="41"/>
    </row>
    <row r="84" spans="1:5" s="1" customFormat="1" x14ac:dyDescent="0.3">
      <c r="A84" s="4">
        <v>2204</v>
      </c>
      <c r="B84" s="5" t="s">
        <v>97</v>
      </c>
      <c r="C84" s="12">
        <f>C85</f>
        <v>0</v>
      </c>
      <c r="D84" s="12">
        <f t="shared" ref="D84:E84" si="11">D85</f>
        <v>0</v>
      </c>
      <c r="E84" s="12">
        <f t="shared" si="11"/>
        <v>0</v>
      </c>
    </row>
    <row r="85" spans="1:5" s="1" customFormat="1" x14ac:dyDescent="0.3">
      <c r="A85" s="4">
        <v>220401</v>
      </c>
      <c r="B85" s="5" t="s">
        <v>98</v>
      </c>
      <c r="C85" s="12">
        <f>SUM(C86:C87)</f>
        <v>0</v>
      </c>
      <c r="D85" s="12">
        <f>SUM(D86:D87)</f>
        <v>0</v>
      </c>
      <c r="E85" s="12">
        <f>SUM(E86:E87)</f>
        <v>0</v>
      </c>
    </row>
    <row r="86" spans="1:5" x14ac:dyDescent="0.3">
      <c r="A86" s="43">
        <v>22040105</v>
      </c>
      <c r="B86" s="44" t="s">
        <v>99</v>
      </c>
      <c r="C86" s="41"/>
      <c r="D86" s="41"/>
      <c r="E86" s="41"/>
    </row>
    <row r="87" spans="1:5" x14ac:dyDescent="0.3">
      <c r="A87" s="43">
        <v>22040109</v>
      </c>
      <c r="B87" s="44" t="s">
        <v>100</v>
      </c>
      <c r="C87" s="41"/>
      <c r="D87" s="41"/>
      <c r="E87" s="41"/>
    </row>
    <row r="88" spans="1:5" s="1" customFormat="1" x14ac:dyDescent="0.3">
      <c r="A88" s="4">
        <v>2205</v>
      </c>
      <c r="B88" s="5" t="s">
        <v>101</v>
      </c>
      <c r="C88" s="12">
        <f>C89</f>
        <v>0</v>
      </c>
      <c r="D88" s="12">
        <f t="shared" ref="D88:E88" si="12">D89</f>
        <v>0</v>
      </c>
      <c r="E88" s="12">
        <f t="shared" si="12"/>
        <v>0</v>
      </c>
    </row>
    <row r="89" spans="1:5" s="1" customFormat="1" x14ac:dyDescent="0.3">
      <c r="A89" s="4">
        <v>220501</v>
      </c>
      <c r="B89" s="5" t="s">
        <v>102</v>
      </c>
      <c r="C89" s="12">
        <f>SUM(C90:C92)</f>
        <v>0</v>
      </c>
      <c r="D89" s="12">
        <f t="shared" ref="D89:E89" si="13">SUM(D90:D92)</f>
        <v>0</v>
      </c>
      <c r="E89" s="12">
        <f t="shared" si="13"/>
        <v>0</v>
      </c>
    </row>
    <row r="90" spans="1:5" x14ac:dyDescent="0.3">
      <c r="A90" s="43">
        <v>22050105</v>
      </c>
      <c r="B90" s="44" t="s">
        <v>103</v>
      </c>
      <c r="C90" s="41"/>
      <c r="D90" s="41"/>
      <c r="E90" s="41"/>
    </row>
    <row r="91" spans="1:5" x14ac:dyDescent="0.3">
      <c r="A91" s="43">
        <v>22050108</v>
      </c>
      <c r="B91" s="44" t="s">
        <v>104</v>
      </c>
      <c r="C91" s="41"/>
      <c r="D91" s="41"/>
      <c r="E91" s="41"/>
    </row>
    <row r="92" spans="1:5" x14ac:dyDescent="0.3">
      <c r="A92" s="43">
        <v>22050110</v>
      </c>
      <c r="B92" s="44" t="s">
        <v>105</v>
      </c>
      <c r="C92" s="41"/>
      <c r="D92" s="41"/>
      <c r="E92" s="41"/>
    </row>
    <row r="93" spans="1:5" s="1" customFormat="1" x14ac:dyDescent="0.3">
      <c r="A93" s="4">
        <v>2206</v>
      </c>
      <c r="B93" s="5" t="s">
        <v>106</v>
      </c>
      <c r="C93" s="12">
        <f>C94+C96</f>
        <v>0</v>
      </c>
      <c r="D93" s="12">
        <f t="shared" ref="D93:E93" si="14">D94+D96</f>
        <v>0</v>
      </c>
      <c r="E93" s="12">
        <f t="shared" si="14"/>
        <v>0</v>
      </c>
    </row>
    <row r="94" spans="1:5" s="1" customFormat="1" x14ac:dyDescent="0.3">
      <c r="A94" s="4">
        <v>220603</v>
      </c>
      <c r="B94" s="5" t="s">
        <v>107</v>
      </c>
      <c r="C94" s="12">
        <f>C95</f>
        <v>0</v>
      </c>
      <c r="D94" s="12">
        <f t="shared" ref="D94:E94" si="15">D95</f>
        <v>0</v>
      </c>
      <c r="E94" s="12">
        <f t="shared" si="15"/>
        <v>0</v>
      </c>
    </row>
    <row r="95" spans="1:5" x14ac:dyDescent="0.3">
      <c r="A95" s="43">
        <v>22060301</v>
      </c>
      <c r="B95" s="44" t="s">
        <v>108</v>
      </c>
      <c r="C95" s="41"/>
      <c r="D95" s="41"/>
      <c r="E95" s="41"/>
    </row>
    <row r="96" spans="1:5" s="1" customFormat="1" x14ac:dyDescent="0.3">
      <c r="A96" s="4">
        <v>220604</v>
      </c>
      <c r="B96" s="5" t="s">
        <v>109</v>
      </c>
      <c r="C96" s="12">
        <f>SUM(C97:C98)</f>
        <v>0</v>
      </c>
      <c r="D96" s="12">
        <f t="shared" ref="D96:E96" si="16">SUM(D97:D98)</f>
        <v>0</v>
      </c>
      <c r="E96" s="12">
        <f t="shared" si="16"/>
        <v>0</v>
      </c>
    </row>
    <row r="97" spans="1:5" x14ac:dyDescent="0.3">
      <c r="A97" s="43">
        <v>22060401</v>
      </c>
      <c r="B97" s="44" t="s">
        <v>110</v>
      </c>
      <c r="C97" s="41"/>
      <c r="D97" s="41"/>
      <c r="E97" s="41"/>
    </row>
    <row r="98" spans="1:5" x14ac:dyDescent="0.3">
      <c r="A98" s="48"/>
      <c r="B98" s="48"/>
      <c r="C98" s="41"/>
      <c r="D98" s="41"/>
      <c r="E98" s="41"/>
    </row>
  </sheetData>
  <sheetProtection algorithmName="SHA-512" hashValue="wBAoHOhnRGQx5e7GYVysBUmYiKbMfAO4ekQvSGXCIHXghUp/vfBFPS41XmQxfHi+B44T3S4gxIcAa04jB0drQg==" saltValue="XzYw3XecE73DAneGHS6ZOw==" spinCount="100000"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scale="77" orientation="landscape" r:id="rId1"/>
  <headerFooter>
    <oddFooter>&amp;CPage 20</oddFooter>
  </headerFooter>
  <rowBreaks count="1" manualBreakCount="1">
    <brk id="40"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2:E25"/>
  <sheetViews>
    <sheetView view="pageBreakPreview" topLeftCell="A3" zoomScale="90" zoomScaleNormal="140" zoomScaleSheetLayoutView="90" workbookViewId="0">
      <selection activeCell="C31" sqref="C31"/>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2" spans="1:5" x14ac:dyDescent="0.3">
      <c r="A2" s="108" t="s">
        <v>528</v>
      </c>
      <c r="B2" s="108"/>
      <c r="C2" s="108"/>
      <c r="D2" s="108"/>
      <c r="E2" s="108"/>
    </row>
    <row r="3" spans="1:5" ht="26.5" customHeight="1" x14ac:dyDescent="0.3">
      <c r="A3" s="112" t="s">
        <v>731</v>
      </c>
      <c r="B3" s="112"/>
      <c r="C3" s="112"/>
      <c r="D3" s="112"/>
      <c r="E3" s="112"/>
    </row>
    <row r="4" spans="1:5" x14ac:dyDescent="0.3">
      <c r="A4" s="109" t="s">
        <v>676</v>
      </c>
      <c r="B4" s="109"/>
      <c r="C4" s="109"/>
      <c r="D4" s="109"/>
      <c r="E4" s="109"/>
    </row>
    <row r="6" spans="1:5" ht="45" x14ac:dyDescent="0.3">
      <c r="A6" s="58" t="s">
        <v>0</v>
      </c>
      <c r="B6" s="58" t="s">
        <v>1</v>
      </c>
      <c r="C6" s="50" t="s">
        <v>596</v>
      </c>
      <c r="D6" s="50" t="s">
        <v>597</v>
      </c>
      <c r="E6" s="50" t="s">
        <v>598</v>
      </c>
    </row>
    <row r="7" spans="1:5" s="1" customFormat="1" x14ac:dyDescent="0.3">
      <c r="A7" s="3">
        <v>21</v>
      </c>
      <c r="B7" s="3" t="s">
        <v>4</v>
      </c>
      <c r="C7" s="12">
        <f>C8+C13+C20</f>
        <v>73651360</v>
      </c>
      <c r="D7" s="12">
        <f t="shared" ref="D7:E7" si="0">D8+D13+D20</f>
        <v>21738168</v>
      </c>
      <c r="E7" s="12">
        <f t="shared" si="0"/>
        <v>32607256</v>
      </c>
    </row>
    <row r="8" spans="1:5" s="1" customFormat="1" x14ac:dyDescent="0.3">
      <c r="A8" s="3">
        <v>2101</v>
      </c>
      <c r="B8" s="3" t="s">
        <v>5</v>
      </c>
      <c r="C8" s="12">
        <f>C9</f>
        <v>32607256</v>
      </c>
      <c r="D8" s="12">
        <f t="shared" ref="D8:E8" si="1">D9</f>
        <v>21738168</v>
      </c>
      <c r="E8" s="12">
        <f t="shared" si="1"/>
        <v>32607256</v>
      </c>
    </row>
    <row r="9" spans="1:5" s="1" customFormat="1" x14ac:dyDescent="0.3">
      <c r="A9" s="3">
        <v>210101</v>
      </c>
      <c r="B9" s="3" t="s">
        <v>6</v>
      </c>
      <c r="C9" s="12">
        <f>SUM(C10:C12)</f>
        <v>32607256</v>
      </c>
      <c r="D9" s="12">
        <f t="shared" ref="D9:E9" si="2">SUM(D10:D12)</f>
        <v>21738168</v>
      </c>
      <c r="E9" s="12">
        <f t="shared" si="2"/>
        <v>32607256</v>
      </c>
    </row>
    <row r="10" spans="1:5" x14ac:dyDescent="0.3">
      <c r="A10" s="59">
        <v>21010101</v>
      </c>
      <c r="B10" s="48" t="s">
        <v>5</v>
      </c>
      <c r="C10" s="41"/>
      <c r="D10" s="41"/>
      <c r="E10" s="41"/>
    </row>
    <row r="11" spans="1:5" x14ac:dyDescent="0.3">
      <c r="A11" s="59">
        <v>21010102</v>
      </c>
      <c r="B11" s="48" t="s">
        <v>7</v>
      </c>
      <c r="C11" s="41"/>
      <c r="D11" s="41"/>
      <c r="E11" s="41"/>
    </row>
    <row r="12" spans="1:5" x14ac:dyDescent="0.3">
      <c r="A12" s="59">
        <v>21010103</v>
      </c>
      <c r="B12" s="48" t="s">
        <v>8</v>
      </c>
      <c r="C12" s="41">
        <v>32607256</v>
      </c>
      <c r="D12" s="41">
        <v>21738168</v>
      </c>
      <c r="E12" s="41">
        <v>32607256</v>
      </c>
    </row>
    <row r="13" spans="1:5" s="1" customFormat="1" x14ac:dyDescent="0.3">
      <c r="A13" s="3">
        <v>2102</v>
      </c>
      <c r="B13" s="3" t="s">
        <v>9</v>
      </c>
      <c r="C13" s="12">
        <f>C14+C18</f>
        <v>41044104</v>
      </c>
      <c r="D13" s="12">
        <f t="shared" ref="D13:E13" si="3">D14+D18</f>
        <v>0</v>
      </c>
      <c r="E13" s="12">
        <f t="shared" si="3"/>
        <v>0</v>
      </c>
    </row>
    <row r="14" spans="1:5" s="1" customFormat="1" x14ac:dyDescent="0.3">
      <c r="A14" s="3">
        <v>210201</v>
      </c>
      <c r="B14" s="3" t="s">
        <v>10</v>
      </c>
      <c r="C14" s="12">
        <f>SUM(C15:C17)</f>
        <v>41044104</v>
      </c>
      <c r="D14" s="12">
        <f t="shared" ref="D14:E14" si="4">SUM(D15:D17)</f>
        <v>0</v>
      </c>
      <c r="E14" s="12">
        <f t="shared" si="4"/>
        <v>0</v>
      </c>
    </row>
    <row r="15" spans="1:5" x14ac:dyDescent="0.3">
      <c r="A15" s="59">
        <v>21020104</v>
      </c>
      <c r="B15" s="48" t="s">
        <v>11</v>
      </c>
      <c r="C15" s="41">
        <v>20522052</v>
      </c>
      <c r="D15" s="41"/>
      <c r="E15" s="41"/>
    </row>
    <row r="16" spans="1:5" x14ac:dyDescent="0.3">
      <c r="A16" s="59">
        <v>21020108</v>
      </c>
      <c r="B16" s="48" t="s">
        <v>12</v>
      </c>
      <c r="C16" s="41">
        <v>20522052</v>
      </c>
      <c r="D16" s="41"/>
      <c r="E16" s="41"/>
    </row>
    <row r="17" spans="1:5" x14ac:dyDescent="0.3">
      <c r="A17" s="59">
        <v>21020109</v>
      </c>
      <c r="B17" s="48" t="s">
        <v>13</v>
      </c>
      <c r="C17" s="41"/>
      <c r="D17" s="41"/>
      <c r="E17" s="41"/>
    </row>
    <row r="18" spans="1:5" s="1" customFormat="1" x14ac:dyDescent="0.3">
      <c r="A18" s="3">
        <v>210202</v>
      </c>
      <c r="B18" s="3" t="s">
        <v>14</v>
      </c>
      <c r="C18" s="12">
        <f>SUM(C19)</f>
        <v>0</v>
      </c>
      <c r="D18" s="12">
        <f t="shared" ref="D18:E18" si="5">SUM(D19)</f>
        <v>0</v>
      </c>
      <c r="E18" s="12">
        <f t="shared" si="5"/>
        <v>0</v>
      </c>
    </row>
    <row r="19" spans="1:5" x14ac:dyDescent="0.3">
      <c r="A19" s="59">
        <v>21020207</v>
      </c>
      <c r="B19" s="48" t="s">
        <v>15</v>
      </c>
      <c r="C19" s="41"/>
      <c r="D19" s="41"/>
      <c r="E19" s="41"/>
    </row>
    <row r="20" spans="1:5" s="1" customFormat="1" x14ac:dyDescent="0.3">
      <c r="A20" s="3">
        <v>210301</v>
      </c>
      <c r="B20" s="3" t="s">
        <v>16</v>
      </c>
      <c r="C20" s="12">
        <f>SUM(C21:C23)</f>
        <v>0</v>
      </c>
      <c r="D20" s="12">
        <f t="shared" ref="D20:E20" si="6">SUM(D21:D23)</f>
        <v>0</v>
      </c>
      <c r="E20" s="12">
        <f t="shared" si="6"/>
        <v>0</v>
      </c>
    </row>
    <row r="21" spans="1:5" x14ac:dyDescent="0.3">
      <c r="A21" s="59">
        <v>21030101</v>
      </c>
      <c r="B21" s="48" t="s">
        <v>17</v>
      </c>
      <c r="C21" s="41"/>
      <c r="D21" s="41"/>
      <c r="E21" s="41"/>
    </row>
    <row r="22" spans="1:5" x14ac:dyDescent="0.3">
      <c r="A22" s="59">
        <v>21030102</v>
      </c>
      <c r="B22" s="48" t="s">
        <v>18</v>
      </c>
      <c r="C22" s="41"/>
      <c r="D22" s="41"/>
      <c r="E22" s="41"/>
    </row>
    <row r="23" spans="1:5" x14ac:dyDescent="0.3">
      <c r="A23" s="59">
        <v>21030104</v>
      </c>
      <c r="B23" s="48" t="s">
        <v>19</v>
      </c>
      <c r="C23" s="41"/>
      <c r="D23" s="41"/>
      <c r="E23" s="41"/>
    </row>
    <row r="24" spans="1:5" x14ac:dyDescent="0.3">
      <c r="A24" s="59"/>
      <c r="B24" s="48"/>
      <c r="C24" s="41"/>
      <c r="D24" s="41"/>
      <c r="E24" s="41"/>
    </row>
    <row r="25" spans="1:5" x14ac:dyDescent="0.3">
      <c r="A25" s="59"/>
      <c r="B25" s="48"/>
      <c r="C25" s="41"/>
      <c r="D25" s="41"/>
      <c r="E25" s="41"/>
    </row>
  </sheetData>
  <sheetProtection algorithmName="SHA-512" hashValue="BiSR0t9YwwAq3vhVug3a5//6gs9nAOhwYZa7tLReLMdwQiw0lBPxSJT2VlMjwRkoOrgGoRqiHEhuTbIZ6MiQYw==" saltValue="1j0aFmwJRKXnB31yMyUcRg=="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21</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3:E98"/>
  <sheetViews>
    <sheetView view="pageBreakPreview" topLeftCell="B73" zoomScale="90" zoomScaleNormal="140" zoomScaleSheetLayoutView="90" workbookViewId="0">
      <selection activeCell="C76" sqref="C76"/>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3" spans="1:5" x14ac:dyDescent="0.3">
      <c r="A3" s="108" t="s">
        <v>529</v>
      </c>
      <c r="B3" s="108"/>
      <c r="C3" s="108"/>
      <c r="D3" s="108"/>
      <c r="E3" s="108"/>
    </row>
    <row r="4" spans="1:5" ht="28.9" customHeight="1" x14ac:dyDescent="0.3">
      <c r="A4" s="112" t="s">
        <v>732</v>
      </c>
      <c r="B4" s="112"/>
      <c r="C4" s="112"/>
      <c r="D4" s="112"/>
      <c r="E4" s="112"/>
    </row>
    <row r="5" spans="1:5" x14ac:dyDescent="0.3">
      <c r="A5" s="109" t="s">
        <v>676</v>
      </c>
      <c r="B5" s="109"/>
      <c r="C5" s="109"/>
      <c r="D5" s="109"/>
      <c r="E5" s="109"/>
    </row>
    <row r="6" spans="1:5" ht="45" x14ac:dyDescent="0.3">
      <c r="A6" s="58" t="s">
        <v>0</v>
      </c>
      <c r="B6" s="58" t="s">
        <v>1</v>
      </c>
      <c r="C6" s="50" t="s">
        <v>596</v>
      </c>
      <c r="D6" s="50" t="s">
        <v>597</v>
      </c>
      <c r="E6" s="50" t="s">
        <v>598</v>
      </c>
    </row>
    <row r="7" spans="1:5" s="1" customFormat="1" x14ac:dyDescent="0.3">
      <c r="A7" s="4">
        <v>2</v>
      </c>
      <c r="B7" s="5" t="s">
        <v>20</v>
      </c>
      <c r="C7" s="12">
        <f>C8+C84+C88+C93</f>
        <v>27000000</v>
      </c>
      <c r="D7" s="12">
        <f t="shared" ref="D7:E7" si="0">D8+D84+D88+D93</f>
        <v>9382566.5999999996</v>
      </c>
      <c r="E7" s="12">
        <f t="shared" si="0"/>
        <v>18500000</v>
      </c>
    </row>
    <row r="8" spans="1:5" s="1" customFormat="1" x14ac:dyDescent="0.3">
      <c r="A8" s="4">
        <v>2202</v>
      </c>
      <c r="B8" s="5" t="s">
        <v>21</v>
      </c>
      <c r="C8" s="12">
        <f>C9+C14+C22+C36+C45+C48+C54+C63+C67+C70</f>
        <v>27000000</v>
      </c>
      <c r="D8" s="12">
        <f t="shared" ref="D8:E8" si="1">D9+D14+D22+D36+D45+D48+D54+D63+D67+D70</f>
        <v>9382566.5999999996</v>
      </c>
      <c r="E8" s="12">
        <f t="shared" si="1"/>
        <v>18500000</v>
      </c>
    </row>
    <row r="9" spans="1:5" s="1" customFormat="1" x14ac:dyDescent="0.3">
      <c r="A9" s="4">
        <v>220201</v>
      </c>
      <c r="B9" s="5" t="s">
        <v>22</v>
      </c>
      <c r="C9" s="12">
        <f>SUM(C10:C13)</f>
        <v>8000000</v>
      </c>
      <c r="D9" s="12">
        <f t="shared" ref="D9:E9" si="2">SUM(D10:D13)</f>
        <v>3562566.6</v>
      </c>
      <c r="E9" s="12">
        <f t="shared" si="2"/>
        <v>5000000</v>
      </c>
    </row>
    <row r="10" spans="1:5" x14ac:dyDescent="0.3">
      <c r="A10" s="43">
        <v>22020101</v>
      </c>
      <c r="B10" s="44" t="s">
        <v>23</v>
      </c>
      <c r="C10" s="41"/>
      <c r="D10" s="41"/>
      <c r="E10" s="41"/>
    </row>
    <row r="11" spans="1:5" x14ac:dyDescent="0.3">
      <c r="A11" s="43">
        <v>22020102</v>
      </c>
      <c r="B11" s="44" t="s">
        <v>24</v>
      </c>
      <c r="C11" s="41"/>
      <c r="D11" s="41"/>
      <c r="E11" s="41"/>
    </row>
    <row r="12" spans="1:5" x14ac:dyDescent="0.3">
      <c r="A12" s="43">
        <v>22020103</v>
      </c>
      <c r="B12" s="44" t="s">
        <v>25</v>
      </c>
      <c r="C12" s="41">
        <v>8000000</v>
      </c>
      <c r="D12" s="41">
        <v>3562566.6</v>
      </c>
      <c r="E12" s="41">
        <v>5000000</v>
      </c>
    </row>
    <row r="13" spans="1:5" x14ac:dyDescent="0.3">
      <c r="A13" s="43">
        <v>22020104</v>
      </c>
      <c r="B13" s="44" t="s">
        <v>26</v>
      </c>
      <c r="C13" s="41"/>
      <c r="D13" s="41"/>
      <c r="E13" s="41"/>
    </row>
    <row r="14" spans="1:5" s="1" customFormat="1" x14ac:dyDescent="0.3">
      <c r="A14" s="4">
        <v>220202</v>
      </c>
      <c r="B14" s="5" t="s">
        <v>27</v>
      </c>
      <c r="C14" s="12">
        <f>SUM(C15:C21)</f>
        <v>0</v>
      </c>
      <c r="D14" s="12">
        <f>SUM(D15:D21)</f>
        <v>0</v>
      </c>
      <c r="E14" s="12">
        <f>SUM(E15:E21)</f>
        <v>0</v>
      </c>
    </row>
    <row r="15" spans="1:5" x14ac:dyDescent="0.3">
      <c r="A15" s="43">
        <v>22020201</v>
      </c>
      <c r="B15" s="44" t="s">
        <v>28</v>
      </c>
      <c r="C15" s="41"/>
      <c r="D15" s="41"/>
      <c r="E15" s="41"/>
    </row>
    <row r="16" spans="1:5" x14ac:dyDescent="0.3">
      <c r="A16" s="43">
        <v>22020202</v>
      </c>
      <c r="B16" s="44" t="s">
        <v>29</v>
      </c>
      <c r="C16" s="41"/>
      <c r="D16" s="41"/>
      <c r="E16" s="41"/>
    </row>
    <row r="17" spans="1:5" x14ac:dyDescent="0.3">
      <c r="A17" s="43">
        <v>22020203</v>
      </c>
      <c r="B17" s="44" t="s">
        <v>30</v>
      </c>
      <c r="C17" s="41"/>
      <c r="D17" s="41"/>
      <c r="E17" s="41"/>
    </row>
    <row r="18" spans="1:5" x14ac:dyDescent="0.3">
      <c r="A18" s="43">
        <v>22020204</v>
      </c>
      <c r="B18" s="44" t="s">
        <v>31</v>
      </c>
      <c r="C18" s="41"/>
      <c r="D18" s="41"/>
      <c r="E18" s="41"/>
    </row>
    <row r="19" spans="1:5" x14ac:dyDescent="0.3">
      <c r="A19" s="43">
        <v>22020205</v>
      </c>
      <c r="B19" s="44" t="s">
        <v>32</v>
      </c>
      <c r="C19" s="41"/>
      <c r="D19" s="41"/>
      <c r="E19" s="41"/>
    </row>
    <row r="20" spans="1:5" x14ac:dyDescent="0.3">
      <c r="A20" s="43">
        <v>22020206</v>
      </c>
      <c r="B20" s="44" t="s">
        <v>33</v>
      </c>
      <c r="C20" s="41"/>
      <c r="D20" s="41"/>
      <c r="E20" s="41"/>
    </row>
    <row r="21" spans="1:5" x14ac:dyDescent="0.3">
      <c r="A21" s="43">
        <v>22020210</v>
      </c>
      <c r="B21" s="44" t="s">
        <v>34</v>
      </c>
      <c r="C21" s="41"/>
      <c r="D21" s="41"/>
      <c r="E21" s="41"/>
    </row>
    <row r="22" spans="1:5" s="1" customFormat="1" x14ac:dyDescent="0.3">
      <c r="A22" s="4">
        <v>220203</v>
      </c>
      <c r="B22" s="5" t="s">
        <v>35</v>
      </c>
      <c r="C22" s="12">
        <f>SUM(C23:C35)</f>
        <v>0</v>
      </c>
      <c r="D22" s="12">
        <f t="shared" ref="D22:E22" si="3">SUM(D23:D35)</f>
        <v>0</v>
      </c>
      <c r="E22" s="12">
        <f t="shared" si="3"/>
        <v>500000</v>
      </c>
    </row>
    <row r="23" spans="1:5" x14ac:dyDescent="0.3">
      <c r="A23" s="43">
        <v>22020301</v>
      </c>
      <c r="B23" s="44" t="s">
        <v>36</v>
      </c>
      <c r="C23" s="41"/>
      <c r="D23" s="41"/>
      <c r="E23" s="41">
        <v>250000</v>
      </c>
    </row>
    <row r="24" spans="1:5" x14ac:dyDescent="0.3">
      <c r="A24" s="43">
        <v>22020302</v>
      </c>
      <c r="B24" s="44" t="s">
        <v>37</v>
      </c>
      <c r="C24" s="41"/>
      <c r="D24" s="41"/>
      <c r="E24" s="41"/>
    </row>
    <row r="25" spans="1:5" x14ac:dyDescent="0.3">
      <c r="A25" s="43">
        <v>22020303</v>
      </c>
      <c r="B25" s="44" t="s">
        <v>38</v>
      </c>
      <c r="C25" s="41"/>
      <c r="D25" s="41"/>
      <c r="E25" s="41"/>
    </row>
    <row r="26" spans="1:5" x14ac:dyDescent="0.3">
      <c r="A26" s="43">
        <v>22020304</v>
      </c>
      <c r="B26" s="44" t="s">
        <v>39</v>
      </c>
      <c r="C26" s="41"/>
      <c r="D26" s="41"/>
      <c r="E26" s="41"/>
    </row>
    <row r="27" spans="1:5" x14ac:dyDescent="0.3">
      <c r="A27" s="43">
        <v>22020305</v>
      </c>
      <c r="B27" s="44" t="s">
        <v>40</v>
      </c>
      <c r="C27" s="41"/>
      <c r="D27" s="41"/>
      <c r="E27" s="41"/>
    </row>
    <row r="28" spans="1:5" x14ac:dyDescent="0.3">
      <c r="A28" s="43">
        <v>22020306</v>
      </c>
      <c r="B28" s="44" t="s">
        <v>41</v>
      </c>
      <c r="C28" s="41"/>
      <c r="D28" s="41"/>
      <c r="E28" s="41">
        <v>250000</v>
      </c>
    </row>
    <row r="29" spans="1:5" x14ac:dyDescent="0.3">
      <c r="A29" s="43">
        <v>22020307</v>
      </c>
      <c r="B29" s="44" t="s">
        <v>42</v>
      </c>
      <c r="C29" s="41"/>
      <c r="D29" s="41"/>
      <c r="E29" s="41"/>
    </row>
    <row r="30" spans="1:5" x14ac:dyDescent="0.3">
      <c r="A30" s="43">
        <v>22020308</v>
      </c>
      <c r="B30" s="44" t="s">
        <v>43</v>
      </c>
      <c r="C30" s="41"/>
      <c r="D30" s="41"/>
      <c r="E30" s="41"/>
    </row>
    <row r="31" spans="1:5" x14ac:dyDescent="0.3">
      <c r="A31" s="43">
        <v>22020309</v>
      </c>
      <c r="B31" s="44" t="s">
        <v>44</v>
      </c>
      <c r="C31" s="41"/>
      <c r="D31" s="41"/>
      <c r="E31" s="41"/>
    </row>
    <row r="32" spans="1:5" x14ac:dyDescent="0.3">
      <c r="A32" s="43">
        <v>22020310</v>
      </c>
      <c r="B32" s="44" t="s">
        <v>45</v>
      </c>
      <c r="C32" s="41"/>
      <c r="D32" s="41"/>
      <c r="E32" s="41"/>
    </row>
    <row r="33" spans="1:5" x14ac:dyDescent="0.3">
      <c r="A33" s="43">
        <v>22020311</v>
      </c>
      <c r="B33" s="44" t="s">
        <v>46</v>
      </c>
      <c r="C33" s="41"/>
      <c r="D33" s="41"/>
      <c r="E33" s="41"/>
    </row>
    <row r="34" spans="1:5" x14ac:dyDescent="0.3">
      <c r="A34" s="43">
        <v>22020312</v>
      </c>
      <c r="B34" s="44" t="s">
        <v>47</v>
      </c>
      <c r="C34" s="41"/>
      <c r="D34" s="41"/>
      <c r="E34" s="41"/>
    </row>
    <row r="35" spans="1:5" x14ac:dyDescent="0.3">
      <c r="A35" s="43">
        <v>22020313</v>
      </c>
      <c r="B35" s="44" t="s">
        <v>48</v>
      </c>
      <c r="C35" s="41"/>
      <c r="D35" s="41"/>
      <c r="E35" s="41"/>
    </row>
    <row r="36" spans="1:5" s="1" customFormat="1" x14ac:dyDescent="0.3">
      <c r="A36" s="4">
        <v>220204</v>
      </c>
      <c r="B36" s="5" t="s">
        <v>49</v>
      </c>
      <c r="C36" s="12">
        <f>SUM(C37:C44)</f>
        <v>5000000</v>
      </c>
      <c r="D36" s="12">
        <f t="shared" ref="D36:E36" si="4">SUM(D37:D44)</f>
        <v>2200000</v>
      </c>
      <c r="E36" s="12">
        <f t="shared" si="4"/>
        <v>2000000</v>
      </c>
    </row>
    <row r="37" spans="1:5" x14ac:dyDescent="0.3">
      <c r="A37" s="43">
        <v>22020401</v>
      </c>
      <c r="B37" s="44" t="s">
        <v>50</v>
      </c>
      <c r="C37" s="41">
        <v>2500000</v>
      </c>
      <c r="D37" s="41">
        <v>1400000</v>
      </c>
      <c r="E37" s="41">
        <v>1500000</v>
      </c>
    </row>
    <row r="38" spans="1:5" x14ac:dyDescent="0.3">
      <c r="A38" s="43">
        <v>22020402</v>
      </c>
      <c r="B38" s="44" t="s">
        <v>51</v>
      </c>
      <c r="C38" s="41">
        <v>2500000</v>
      </c>
      <c r="D38" s="41">
        <v>800000</v>
      </c>
      <c r="E38" s="41">
        <v>500000</v>
      </c>
    </row>
    <row r="39" spans="1:5" x14ac:dyDescent="0.3">
      <c r="A39" s="43">
        <v>22020403</v>
      </c>
      <c r="B39" s="44" t="s">
        <v>52</v>
      </c>
      <c r="C39" s="41"/>
      <c r="D39" s="41"/>
      <c r="E39" s="41"/>
    </row>
    <row r="40" spans="1:5" x14ac:dyDescent="0.3">
      <c r="A40" s="43">
        <v>22020404</v>
      </c>
      <c r="B40" s="44" t="s">
        <v>53</v>
      </c>
      <c r="C40" s="41"/>
      <c r="D40" s="41"/>
      <c r="E40" s="41"/>
    </row>
    <row r="41" spans="1:5" x14ac:dyDescent="0.3">
      <c r="A41" s="43">
        <v>22020405</v>
      </c>
      <c r="B41" s="44" t="s">
        <v>54</v>
      </c>
      <c r="C41" s="41"/>
      <c r="D41" s="41"/>
      <c r="E41" s="41"/>
    </row>
    <row r="42" spans="1:5" x14ac:dyDescent="0.3">
      <c r="A42" s="43">
        <v>22020406</v>
      </c>
      <c r="B42" s="44" t="s">
        <v>55</v>
      </c>
      <c r="C42" s="41"/>
      <c r="D42" s="41"/>
      <c r="E42" s="41"/>
    </row>
    <row r="43" spans="1:5" x14ac:dyDescent="0.3">
      <c r="A43" s="43">
        <v>22020410</v>
      </c>
      <c r="B43" s="44" t="s">
        <v>56</v>
      </c>
      <c r="C43" s="41"/>
      <c r="D43" s="41"/>
      <c r="E43" s="41"/>
    </row>
    <row r="44" spans="1:5" x14ac:dyDescent="0.3">
      <c r="A44" s="43">
        <v>22020411</v>
      </c>
      <c r="B44" s="44" t="s">
        <v>57</v>
      </c>
      <c r="C44" s="41"/>
      <c r="D44" s="41"/>
      <c r="E44" s="41"/>
    </row>
    <row r="45" spans="1:5" s="1" customFormat="1" x14ac:dyDescent="0.3">
      <c r="A45" s="4">
        <v>220205</v>
      </c>
      <c r="B45" s="5" t="s">
        <v>58</v>
      </c>
      <c r="C45" s="12">
        <f>SUM(C46:C47)</f>
        <v>0</v>
      </c>
      <c r="D45" s="12">
        <f t="shared" ref="D45:E45" si="5">SUM(D46:D47)</f>
        <v>0</v>
      </c>
      <c r="E45" s="12">
        <f t="shared" si="5"/>
        <v>0</v>
      </c>
    </row>
    <row r="46" spans="1:5" x14ac:dyDescent="0.3">
      <c r="A46" s="43">
        <v>22020501</v>
      </c>
      <c r="B46" s="44" t="s">
        <v>59</v>
      </c>
      <c r="C46" s="41"/>
      <c r="D46" s="41"/>
      <c r="E46" s="41"/>
    </row>
    <row r="47" spans="1:5" x14ac:dyDescent="0.3">
      <c r="A47" s="43">
        <v>22020502</v>
      </c>
      <c r="B47" s="44" t="s">
        <v>60</v>
      </c>
      <c r="C47" s="41"/>
      <c r="D47" s="41"/>
      <c r="E47" s="41"/>
    </row>
    <row r="48" spans="1:5" s="1" customFormat="1" x14ac:dyDescent="0.3">
      <c r="A48" s="4">
        <v>220206</v>
      </c>
      <c r="B48" s="5" t="s">
        <v>61</v>
      </c>
      <c r="C48" s="12">
        <f>SUM(C49:C53)</f>
        <v>0</v>
      </c>
      <c r="D48" s="12">
        <f t="shared" ref="D48:E48" si="6">SUM(D49:D53)</f>
        <v>0</v>
      </c>
      <c r="E48" s="12">
        <f t="shared" si="6"/>
        <v>0</v>
      </c>
    </row>
    <row r="49" spans="1:5" x14ac:dyDescent="0.3">
      <c r="A49" s="43">
        <v>22020601</v>
      </c>
      <c r="B49" s="44" t="s">
        <v>62</v>
      </c>
      <c r="C49" s="41"/>
      <c r="D49" s="41"/>
      <c r="E49" s="41"/>
    </row>
    <row r="50" spans="1:5" x14ac:dyDescent="0.3">
      <c r="A50" s="43">
        <v>22020602</v>
      </c>
      <c r="B50" s="44" t="s">
        <v>63</v>
      </c>
      <c r="C50" s="41"/>
      <c r="D50" s="41"/>
      <c r="E50" s="41"/>
    </row>
    <row r="51" spans="1:5" x14ac:dyDescent="0.3">
      <c r="A51" s="43">
        <v>22020603</v>
      </c>
      <c r="B51" s="44" t="s">
        <v>64</v>
      </c>
      <c r="C51" s="41"/>
      <c r="D51" s="41"/>
      <c r="E51" s="41"/>
    </row>
    <row r="52" spans="1:5" x14ac:dyDescent="0.3">
      <c r="A52" s="43">
        <v>22020604</v>
      </c>
      <c r="B52" s="44" t="s">
        <v>65</v>
      </c>
      <c r="C52" s="41"/>
      <c r="D52" s="41"/>
      <c r="E52" s="41"/>
    </row>
    <row r="53" spans="1:5" x14ac:dyDescent="0.3">
      <c r="A53" s="43">
        <v>22020605</v>
      </c>
      <c r="B53" s="44" t="s">
        <v>66</v>
      </c>
      <c r="C53" s="41"/>
      <c r="D53" s="41"/>
      <c r="E53" s="41"/>
    </row>
    <row r="54" spans="1:5" s="1" customFormat="1" x14ac:dyDescent="0.3">
      <c r="A54" s="4">
        <v>220207</v>
      </c>
      <c r="B54" s="5" t="s">
        <v>67</v>
      </c>
      <c r="C54" s="12">
        <f>SUM(C55:C62)</f>
        <v>0</v>
      </c>
      <c r="D54" s="12">
        <f t="shared" ref="D54:E54" si="7">SUM(D55:D62)</f>
        <v>0</v>
      </c>
      <c r="E54" s="12">
        <f t="shared" si="7"/>
        <v>0</v>
      </c>
    </row>
    <row r="55" spans="1:5" x14ac:dyDescent="0.3">
      <c r="A55" s="43">
        <v>22020701</v>
      </c>
      <c r="B55" s="44" t="s">
        <v>68</v>
      </c>
      <c r="C55" s="41"/>
      <c r="D55" s="41"/>
      <c r="E55" s="41"/>
    </row>
    <row r="56" spans="1:5" x14ac:dyDescent="0.3">
      <c r="A56" s="43">
        <v>22020702</v>
      </c>
      <c r="B56" s="44" t="s">
        <v>69</v>
      </c>
      <c r="C56" s="41"/>
      <c r="D56" s="41"/>
      <c r="E56" s="41"/>
    </row>
    <row r="57" spans="1:5" x14ac:dyDescent="0.3">
      <c r="A57" s="43">
        <v>22020703</v>
      </c>
      <c r="B57" s="44" t="s">
        <v>70</v>
      </c>
      <c r="C57" s="41"/>
      <c r="D57" s="41"/>
      <c r="E57" s="41"/>
    </row>
    <row r="58" spans="1:5" x14ac:dyDescent="0.3">
      <c r="A58" s="43">
        <v>22020707</v>
      </c>
      <c r="B58" s="44" t="s">
        <v>71</v>
      </c>
      <c r="C58" s="41"/>
      <c r="D58" s="41"/>
      <c r="E58" s="41"/>
    </row>
    <row r="59" spans="1:5" x14ac:dyDescent="0.3">
      <c r="A59" s="43">
        <v>22020708</v>
      </c>
      <c r="B59" s="44" t="s">
        <v>72</v>
      </c>
      <c r="C59" s="41"/>
      <c r="D59" s="41"/>
      <c r="E59" s="41"/>
    </row>
    <row r="60" spans="1:5" x14ac:dyDescent="0.3">
      <c r="A60" s="43">
        <v>22020709</v>
      </c>
      <c r="B60" s="44" t="s">
        <v>73</v>
      </c>
      <c r="C60" s="41"/>
      <c r="D60" s="41"/>
      <c r="E60" s="41"/>
    </row>
    <row r="61" spans="1:5" x14ac:dyDescent="0.3">
      <c r="A61" s="43">
        <v>22020711</v>
      </c>
      <c r="B61" s="44" t="s">
        <v>74</v>
      </c>
      <c r="C61" s="41"/>
      <c r="D61" s="41"/>
      <c r="E61" s="41"/>
    </row>
    <row r="62" spans="1:5" x14ac:dyDescent="0.3">
      <c r="A62" s="43">
        <v>22020712</v>
      </c>
      <c r="B62" s="44" t="s">
        <v>75</v>
      </c>
      <c r="C62" s="41"/>
      <c r="D62" s="41"/>
      <c r="E62" s="41"/>
    </row>
    <row r="63" spans="1:5" s="1" customFormat="1" x14ac:dyDescent="0.3">
      <c r="A63" s="4">
        <v>220208</v>
      </c>
      <c r="B63" s="5" t="s">
        <v>76</v>
      </c>
      <c r="C63" s="12">
        <f>SUM(C64:C66)</f>
        <v>0</v>
      </c>
      <c r="D63" s="12">
        <f t="shared" ref="D63:E63" si="8">SUM(D64:D66)</f>
        <v>0</v>
      </c>
      <c r="E63" s="12">
        <f t="shared" si="8"/>
        <v>2000000</v>
      </c>
    </row>
    <row r="64" spans="1:5" x14ac:dyDescent="0.3">
      <c r="A64" s="43">
        <v>22020801</v>
      </c>
      <c r="B64" s="44" t="s">
        <v>77</v>
      </c>
      <c r="C64" s="41"/>
      <c r="D64" s="41"/>
      <c r="E64" s="41">
        <v>2000000</v>
      </c>
    </row>
    <row r="65" spans="1:5" x14ac:dyDescent="0.3">
      <c r="A65" s="43">
        <v>22020802</v>
      </c>
      <c r="B65" s="44" t="s">
        <v>78</v>
      </c>
      <c r="C65" s="41"/>
      <c r="D65" s="41"/>
      <c r="E65" s="41"/>
    </row>
    <row r="66" spans="1:5" x14ac:dyDescent="0.3">
      <c r="A66" s="43">
        <v>22020803</v>
      </c>
      <c r="B66" s="44" t="s">
        <v>79</v>
      </c>
      <c r="C66" s="41"/>
      <c r="D66" s="41"/>
      <c r="E66" s="41"/>
    </row>
    <row r="67" spans="1:5" s="1" customFormat="1" x14ac:dyDescent="0.3">
      <c r="A67" s="4">
        <v>220209</v>
      </c>
      <c r="B67" s="5" t="s">
        <v>80</v>
      </c>
      <c r="C67" s="12">
        <f>SUM(C68:C69)</f>
        <v>0</v>
      </c>
      <c r="D67" s="12">
        <f t="shared" ref="D67:E67" si="9">SUM(D68:D69)</f>
        <v>0</v>
      </c>
      <c r="E67" s="12">
        <f t="shared" si="9"/>
        <v>0</v>
      </c>
    </row>
    <row r="68" spans="1:5" x14ac:dyDescent="0.3">
      <c r="A68" s="43">
        <v>22020901</v>
      </c>
      <c r="B68" s="44" t="s">
        <v>81</v>
      </c>
      <c r="C68" s="41"/>
      <c r="D68" s="41"/>
      <c r="E68" s="41"/>
    </row>
    <row r="69" spans="1:5" x14ac:dyDescent="0.3">
      <c r="A69" s="43">
        <v>22020902</v>
      </c>
      <c r="B69" s="44" t="s">
        <v>82</v>
      </c>
      <c r="C69" s="41"/>
      <c r="D69" s="41"/>
      <c r="E69" s="41"/>
    </row>
    <row r="70" spans="1:5" s="1" customFormat="1" x14ac:dyDescent="0.3">
      <c r="A70" s="4">
        <v>220210</v>
      </c>
      <c r="B70" s="5" t="s">
        <v>83</v>
      </c>
      <c r="C70" s="12">
        <f>SUM(C71:C83)</f>
        <v>14000000</v>
      </c>
      <c r="D70" s="12">
        <f t="shared" ref="D70:E70" si="10">SUM(D71:D83)</f>
        <v>3620000</v>
      </c>
      <c r="E70" s="12">
        <f t="shared" si="10"/>
        <v>9000000</v>
      </c>
    </row>
    <row r="71" spans="1:5" x14ac:dyDescent="0.3">
      <c r="A71" s="43">
        <v>22021001</v>
      </c>
      <c r="B71" s="44" t="s">
        <v>84</v>
      </c>
      <c r="C71" s="41">
        <v>2500000</v>
      </c>
      <c r="D71" s="41">
        <v>1020000</v>
      </c>
      <c r="E71" s="41">
        <v>3000000</v>
      </c>
    </row>
    <row r="72" spans="1:5" x14ac:dyDescent="0.3">
      <c r="A72" s="43">
        <v>22021002</v>
      </c>
      <c r="B72" s="44" t="s">
        <v>85</v>
      </c>
      <c r="C72" s="41">
        <v>6000000</v>
      </c>
      <c r="D72" s="41">
        <v>1100000</v>
      </c>
      <c r="E72" s="41">
        <v>2500000</v>
      </c>
    </row>
    <row r="73" spans="1:5" x14ac:dyDescent="0.3">
      <c r="A73" s="43">
        <v>22021003</v>
      </c>
      <c r="B73" s="44" t="s">
        <v>86</v>
      </c>
      <c r="C73" s="41"/>
      <c r="D73" s="41"/>
      <c r="E73" s="41"/>
    </row>
    <row r="74" spans="1:5" x14ac:dyDescent="0.3">
      <c r="A74" s="43">
        <v>22021004</v>
      </c>
      <c r="B74" s="44" t="s">
        <v>87</v>
      </c>
      <c r="C74" s="41"/>
      <c r="D74" s="41"/>
      <c r="E74" s="41"/>
    </row>
    <row r="75" spans="1:5" x14ac:dyDescent="0.3">
      <c r="A75" s="43">
        <v>22021006</v>
      </c>
      <c r="B75" s="44" t="s">
        <v>88</v>
      </c>
      <c r="C75" s="41"/>
      <c r="D75" s="41"/>
      <c r="E75" s="41"/>
    </row>
    <row r="76" spans="1:5" x14ac:dyDescent="0.3">
      <c r="A76" s="43">
        <v>22021007</v>
      </c>
      <c r="B76" s="44" t="s">
        <v>89</v>
      </c>
      <c r="C76" s="41">
        <v>5500000</v>
      </c>
      <c r="D76" s="41">
        <v>1500000</v>
      </c>
      <c r="E76" s="41">
        <v>3500000</v>
      </c>
    </row>
    <row r="77" spans="1:5" x14ac:dyDescent="0.3">
      <c r="A77" s="43">
        <v>22021008</v>
      </c>
      <c r="B77" s="44" t="s">
        <v>90</v>
      </c>
      <c r="C77" s="41"/>
      <c r="D77" s="41"/>
      <c r="E77" s="41"/>
    </row>
    <row r="78" spans="1:5" x14ac:dyDescent="0.3">
      <c r="A78" s="43">
        <v>22021009</v>
      </c>
      <c r="B78" s="44" t="s">
        <v>91</v>
      </c>
      <c r="C78" s="41"/>
      <c r="D78" s="41"/>
      <c r="E78" s="41"/>
    </row>
    <row r="79" spans="1:5" x14ac:dyDescent="0.3">
      <c r="A79" s="43">
        <v>22021010</v>
      </c>
      <c r="B79" s="44" t="s">
        <v>92</v>
      </c>
      <c r="C79" s="41"/>
      <c r="D79" s="41"/>
      <c r="E79" s="41"/>
    </row>
    <row r="80" spans="1:5" x14ac:dyDescent="0.3">
      <c r="A80" s="43">
        <v>22021014</v>
      </c>
      <c r="B80" s="44" t="s">
        <v>93</v>
      </c>
      <c r="C80" s="41"/>
      <c r="D80" s="41"/>
      <c r="E80" s="41"/>
    </row>
    <row r="81" spans="1:5" x14ac:dyDescent="0.3">
      <c r="A81" s="43">
        <v>22021020</v>
      </c>
      <c r="B81" s="44" t="s">
        <v>94</v>
      </c>
      <c r="C81" s="41"/>
      <c r="D81" s="41"/>
      <c r="E81" s="41"/>
    </row>
    <row r="82" spans="1:5" x14ac:dyDescent="0.3">
      <c r="A82" s="43">
        <v>22021050</v>
      </c>
      <c r="B82" s="44" t="s">
        <v>95</v>
      </c>
      <c r="C82" s="41"/>
      <c r="D82" s="41"/>
      <c r="E82" s="41"/>
    </row>
    <row r="83" spans="1:5" x14ac:dyDescent="0.3">
      <c r="A83" s="43">
        <v>22021052</v>
      </c>
      <c r="B83" s="44" t="s">
        <v>96</v>
      </c>
      <c r="C83" s="41"/>
      <c r="D83" s="41"/>
      <c r="E83" s="41"/>
    </row>
    <row r="84" spans="1:5" s="1" customFormat="1" x14ac:dyDescent="0.3">
      <c r="A84" s="4">
        <v>2204</v>
      </c>
      <c r="B84" s="5" t="s">
        <v>97</v>
      </c>
      <c r="C84" s="12">
        <f>C85</f>
        <v>0</v>
      </c>
      <c r="D84" s="12">
        <f t="shared" ref="D84:E84" si="11">D85</f>
        <v>0</v>
      </c>
      <c r="E84" s="12">
        <f t="shared" si="11"/>
        <v>0</v>
      </c>
    </row>
    <row r="85" spans="1:5" s="1" customFormat="1" x14ac:dyDescent="0.3">
      <c r="A85" s="4">
        <v>220401</v>
      </c>
      <c r="B85" s="5" t="s">
        <v>98</v>
      </c>
      <c r="C85" s="12">
        <f>SUM(C86:C87)</f>
        <v>0</v>
      </c>
      <c r="D85" s="12">
        <f>SUM(D86:D87)</f>
        <v>0</v>
      </c>
      <c r="E85" s="12">
        <f>SUM(E86:E87)</f>
        <v>0</v>
      </c>
    </row>
    <row r="86" spans="1:5" x14ac:dyDescent="0.3">
      <c r="A86" s="43">
        <v>22040105</v>
      </c>
      <c r="B86" s="44" t="s">
        <v>99</v>
      </c>
      <c r="C86" s="41"/>
      <c r="D86" s="41"/>
      <c r="E86" s="41"/>
    </row>
    <row r="87" spans="1:5" x14ac:dyDescent="0.3">
      <c r="A87" s="43">
        <v>22040109</v>
      </c>
      <c r="B87" s="44" t="s">
        <v>100</v>
      </c>
      <c r="C87" s="41"/>
      <c r="D87" s="41"/>
      <c r="E87" s="41"/>
    </row>
    <row r="88" spans="1:5" s="1" customFormat="1" x14ac:dyDescent="0.3">
      <c r="A88" s="4">
        <v>2205</v>
      </c>
      <c r="B88" s="5" t="s">
        <v>101</v>
      </c>
      <c r="C88" s="12">
        <f>C89</f>
        <v>0</v>
      </c>
      <c r="D88" s="12">
        <f t="shared" ref="D88:E88" si="12">D89</f>
        <v>0</v>
      </c>
      <c r="E88" s="12">
        <f t="shared" si="12"/>
        <v>0</v>
      </c>
    </row>
    <row r="89" spans="1:5" s="1" customFormat="1" x14ac:dyDescent="0.3">
      <c r="A89" s="4">
        <v>220501</v>
      </c>
      <c r="B89" s="5" t="s">
        <v>102</v>
      </c>
      <c r="C89" s="12">
        <f>SUM(C90:C92)</f>
        <v>0</v>
      </c>
      <c r="D89" s="12">
        <f t="shared" ref="D89:E89" si="13">SUM(D90:D92)</f>
        <v>0</v>
      </c>
      <c r="E89" s="12">
        <f t="shared" si="13"/>
        <v>0</v>
      </c>
    </row>
    <row r="90" spans="1:5" x14ac:dyDescent="0.3">
      <c r="A90" s="43">
        <v>22050105</v>
      </c>
      <c r="B90" s="44" t="s">
        <v>103</v>
      </c>
      <c r="C90" s="41"/>
      <c r="D90" s="41"/>
      <c r="E90" s="41"/>
    </row>
    <row r="91" spans="1:5" x14ac:dyDescent="0.3">
      <c r="A91" s="43">
        <v>22050108</v>
      </c>
      <c r="B91" s="44" t="s">
        <v>104</v>
      </c>
      <c r="C91" s="41"/>
      <c r="D91" s="41"/>
      <c r="E91" s="41"/>
    </row>
    <row r="92" spans="1:5" x14ac:dyDescent="0.3">
      <c r="A92" s="43">
        <v>22050110</v>
      </c>
      <c r="B92" s="44" t="s">
        <v>105</v>
      </c>
      <c r="C92" s="41"/>
      <c r="D92" s="41"/>
      <c r="E92" s="41"/>
    </row>
    <row r="93" spans="1:5" s="1" customFormat="1" x14ac:dyDescent="0.3">
      <c r="A93" s="4">
        <v>2206</v>
      </c>
      <c r="B93" s="5" t="s">
        <v>106</v>
      </c>
      <c r="C93" s="12">
        <f>C94+C96</f>
        <v>0</v>
      </c>
      <c r="D93" s="12">
        <f t="shared" ref="D93:E93" si="14">D94+D96</f>
        <v>0</v>
      </c>
      <c r="E93" s="12">
        <f t="shared" si="14"/>
        <v>0</v>
      </c>
    </row>
    <row r="94" spans="1:5" s="1" customFormat="1" x14ac:dyDescent="0.3">
      <c r="A94" s="4">
        <v>220603</v>
      </c>
      <c r="B94" s="5" t="s">
        <v>107</v>
      </c>
      <c r="C94" s="12">
        <f>C95</f>
        <v>0</v>
      </c>
      <c r="D94" s="12">
        <f t="shared" ref="D94:E94" si="15">D95</f>
        <v>0</v>
      </c>
      <c r="E94" s="12">
        <f t="shared" si="15"/>
        <v>0</v>
      </c>
    </row>
    <row r="95" spans="1:5" x14ac:dyDescent="0.3">
      <c r="A95" s="43">
        <v>22060301</v>
      </c>
      <c r="B95" s="44" t="s">
        <v>108</v>
      </c>
      <c r="C95" s="41"/>
      <c r="D95" s="41"/>
      <c r="E95" s="41"/>
    </row>
    <row r="96" spans="1:5" s="1" customFormat="1" x14ac:dyDescent="0.3">
      <c r="A96" s="4">
        <v>220604</v>
      </c>
      <c r="B96" s="5" t="s">
        <v>109</v>
      </c>
      <c r="C96" s="12">
        <f>SUM(C97:C98)</f>
        <v>0</v>
      </c>
      <c r="D96" s="12">
        <f t="shared" ref="D96:E96" si="16">SUM(D97:D98)</f>
        <v>0</v>
      </c>
      <c r="E96" s="12">
        <f t="shared" si="16"/>
        <v>0</v>
      </c>
    </row>
    <row r="97" spans="1:5" x14ac:dyDescent="0.3">
      <c r="A97" s="43">
        <v>22060401</v>
      </c>
      <c r="B97" s="44" t="s">
        <v>110</v>
      </c>
      <c r="C97" s="41"/>
      <c r="D97" s="41"/>
      <c r="E97" s="41"/>
    </row>
    <row r="98" spans="1:5" x14ac:dyDescent="0.3">
      <c r="A98" s="48"/>
      <c r="B98" s="48"/>
      <c r="C98" s="41"/>
      <c r="D98" s="41"/>
      <c r="E98" s="41"/>
    </row>
  </sheetData>
  <sheetProtection algorithmName="SHA-512" hashValue="Rkfy+4+CvRTuQ2ImrcB/FwfwqKXDNkSJKs4uIaDb55U/d6AAp1spz7A5sfQDkAtjLjjAFWogC/tJ7mYh2Z5BIQ==" saltValue="kGO+AZToTrEv166xGnte2Q==" spinCount="100000"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scale="85" orientation="landscape" r:id="rId1"/>
  <headerFooter>
    <oddFooter>&amp;CPage 23</oddFooter>
  </headerFooter>
  <rowBreaks count="1" manualBreakCount="1">
    <brk id="36" max="4"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2:E25"/>
  <sheetViews>
    <sheetView view="pageBreakPreview" zoomScale="90" zoomScaleNormal="140" zoomScaleSheetLayoutView="90" workbookViewId="0">
      <selection activeCell="C28" sqref="C28"/>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2" spans="1:5" x14ac:dyDescent="0.3">
      <c r="A2" s="108" t="s">
        <v>528</v>
      </c>
      <c r="B2" s="108"/>
      <c r="C2" s="108"/>
      <c r="D2" s="108"/>
      <c r="E2" s="108"/>
    </row>
    <row r="3" spans="1:5" ht="26.5" customHeight="1" x14ac:dyDescent="0.3">
      <c r="A3" s="112" t="s">
        <v>733</v>
      </c>
      <c r="B3" s="112"/>
      <c r="C3" s="112"/>
      <c r="D3" s="112"/>
      <c r="E3" s="112"/>
    </row>
    <row r="4" spans="1:5" x14ac:dyDescent="0.3">
      <c r="A4" s="109" t="s">
        <v>677</v>
      </c>
      <c r="B4" s="109"/>
      <c r="C4" s="109"/>
      <c r="D4" s="109"/>
      <c r="E4" s="109"/>
    </row>
    <row r="6" spans="1:5" ht="45" x14ac:dyDescent="0.3">
      <c r="A6" s="58" t="s">
        <v>0</v>
      </c>
      <c r="B6" s="58" t="s">
        <v>1</v>
      </c>
      <c r="C6" s="50" t="s">
        <v>596</v>
      </c>
      <c r="D6" s="50" t="s">
        <v>597</v>
      </c>
      <c r="E6" s="50" t="s">
        <v>598</v>
      </c>
    </row>
    <row r="7" spans="1:5" s="1" customFormat="1" x14ac:dyDescent="0.3">
      <c r="A7" s="3">
        <v>21</v>
      </c>
      <c r="B7" s="3" t="s">
        <v>4</v>
      </c>
      <c r="C7" s="12">
        <f>C8+C13+C20</f>
        <v>92940532</v>
      </c>
      <c r="D7" s="12">
        <f t="shared" ref="D7:E7" si="0">D8+D13+D20</f>
        <v>22789059.039999999</v>
      </c>
      <c r="E7" s="12">
        <f t="shared" si="0"/>
        <v>34183588.560000002</v>
      </c>
    </row>
    <row r="8" spans="1:5" s="1" customFormat="1" x14ac:dyDescent="0.3">
      <c r="A8" s="3">
        <v>2101</v>
      </c>
      <c r="B8" s="3" t="s">
        <v>5</v>
      </c>
      <c r="C8" s="12">
        <f>C9</f>
        <v>42168628</v>
      </c>
      <c r="D8" s="12">
        <f t="shared" ref="D8:E8" si="1">D9</f>
        <v>22789059.039999999</v>
      </c>
      <c r="E8" s="12">
        <f t="shared" si="1"/>
        <v>34183588.560000002</v>
      </c>
    </row>
    <row r="9" spans="1:5" s="1" customFormat="1" x14ac:dyDescent="0.3">
      <c r="A9" s="3">
        <v>210101</v>
      </c>
      <c r="B9" s="3" t="s">
        <v>6</v>
      </c>
      <c r="C9" s="12">
        <f>SUM(C10:C12)</f>
        <v>42168628</v>
      </c>
      <c r="D9" s="12">
        <f t="shared" ref="D9:E9" si="2">SUM(D10:D12)</f>
        <v>22789059.039999999</v>
      </c>
      <c r="E9" s="12">
        <f t="shared" si="2"/>
        <v>34183588.560000002</v>
      </c>
    </row>
    <row r="10" spans="1:5" x14ac:dyDescent="0.3">
      <c r="A10" s="59">
        <v>21010101</v>
      </c>
      <c r="B10" s="48" t="s">
        <v>5</v>
      </c>
      <c r="C10" s="41"/>
      <c r="D10" s="41"/>
      <c r="E10" s="41"/>
    </row>
    <row r="11" spans="1:5" x14ac:dyDescent="0.3">
      <c r="A11" s="59">
        <v>21010102</v>
      </c>
      <c r="B11" s="48" t="s">
        <v>7</v>
      </c>
      <c r="C11" s="41"/>
      <c r="D11" s="41"/>
      <c r="E11" s="41"/>
    </row>
    <row r="12" spans="1:5" x14ac:dyDescent="0.3">
      <c r="A12" s="59">
        <v>21010103</v>
      </c>
      <c r="B12" s="48" t="s">
        <v>8</v>
      </c>
      <c r="C12" s="41">
        <v>42168628</v>
      </c>
      <c r="D12" s="41">
        <v>22789059.039999999</v>
      </c>
      <c r="E12" s="41">
        <v>34183588.560000002</v>
      </c>
    </row>
    <row r="13" spans="1:5" s="1" customFormat="1" x14ac:dyDescent="0.3">
      <c r="A13" s="3">
        <v>2102</v>
      </c>
      <c r="B13" s="3" t="s">
        <v>9</v>
      </c>
      <c r="C13" s="12">
        <f>C14+C18</f>
        <v>50771904</v>
      </c>
      <c r="D13" s="12">
        <f t="shared" ref="D13:E13" si="3">D14+D18</f>
        <v>0</v>
      </c>
      <c r="E13" s="12">
        <f t="shared" si="3"/>
        <v>0</v>
      </c>
    </row>
    <row r="14" spans="1:5" s="1" customFormat="1" x14ac:dyDescent="0.3">
      <c r="A14" s="3">
        <v>210201</v>
      </c>
      <c r="B14" s="3" t="s">
        <v>10</v>
      </c>
      <c r="C14" s="12">
        <f>SUM(C15:C17)</f>
        <v>50771904</v>
      </c>
      <c r="D14" s="12">
        <f t="shared" ref="D14:E14" si="4">SUM(D15:D17)</f>
        <v>0</v>
      </c>
      <c r="E14" s="12">
        <f t="shared" si="4"/>
        <v>0</v>
      </c>
    </row>
    <row r="15" spans="1:5" x14ac:dyDescent="0.3">
      <c r="A15" s="59">
        <v>21020104</v>
      </c>
      <c r="B15" s="48" t="s">
        <v>11</v>
      </c>
      <c r="C15" s="41"/>
      <c r="D15" s="41"/>
      <c r="E15" s="41"/>
    </row>
    <row r="16" spans="1:5" x14ac:dyDescent="0.3">
      <c r="A16" s="59">
        <v>21020108</v>
      </c>
      <c r="B16" s="48" t="s">
        <v>12</v>
      </c>
      <c r="C16" s="41">
        <v>25385952</v>
      </c>
      <c r="D16" s="41"/>
      <c r="E16" s="41"/>
    </row>
    <row r="17" spans="1:5" x14ac:dyDescent="0.3">
      <c r="A17" s="59">
        <v>21020109</v>
      </c>
      <c r="B17" s="48" t="s">
        <v>13</v>
      </c>
      <c r="C17" s="41">
        <v>25385952</v>
      </c>
      <c r="D17" s="41"/>
      <c r="E17" s="41"/>
    </row>
    <row r="18" spans="1:5" s="1" customFormat="1" x14ac:dyDescent="0.3">
      <c r="A18" s="3">
        <v>210202</v>
      </c>
      <c r="B18" s="3" t="s">
        <v>14</v>
      </c>
      <c r="C18" s="12">
        <f>SUM(C19)</f>
        <v>0</v>
      </c>
      <c r="D18" s="12">
        <f t="shared" ref="D18:E18" si="5">SUM(D19)</f>
        <v>0</v>
      </c>
      <c r="E18" s="12">
        <f t="shared" si="5"/>
        <v>0</v>
      </c>
    </row>
    <row r="19" spans="1:5" x14ac:dyDescent="0.3">
      <c r="A19" s="59">
        <v>21020207</v>
      </c>
      <c r="B19" s="48" t="s">
        <v>15</v>
      </c>
      <c r="C19" s="41"/>
      <c r="D19" s="41"/>
      <c r="E19" s="41"/>
    </row>
    <row r="20" spans="1:5" s="1" customFormat="1" x14ac:dyDescent="0.3">
      <c r="A20" s="3">
        <v>210301</v>
      </c>
      <c r="B20" s="3" t="s">
        <v>16</v>
      </c>
      <c r="C20" s="12">
        <f>SUM(C21:C23)</f>
        <v>0</v>
      </c>
      <c r="D20" s="12">
        <f t="shared" ref="D20:E20" si="6">SUM(D21:D23)</f>
        <v>0</v>
      </c>
      <c r="E20" s="12">
        <f t="shared" si="6"/>
        <v>0</v>
      </c>
    </row>
    <row r="21" spans="1:5" x14ac:dyDescent="0.3">
      <c r="A21" s="59">
        <v>21030101</v>
      </c>
      <c r="B21" s="48" t="s">
        <v>17</v>
      </c>
      <c r="C21" s="41"/>
      <c r="D21" s="41"/>
      <c r="E21" s="41"/>
    </row>
    <row r="22" spans="1:5" x14ac:dyDescent="0.3">
      <c r="A22" s="59">
        <v>21030102</v>
      </c>
      <c r="B22" s="48" t="s">
        <v>18</v>
      </c>
      <c r="C22" s="41"/>
      <c r="D22" s="41"/>
      <c r="E22" s="41"/>
    </row>
    <row r="23" spans="1:5" x14ac:dyDescent="0.3">
      <c r="A23" s="59">
        <v>21030104</v>
      </c>
      <c r="B23" s="48" t="s">
        <v>19</v>
      </c>
      <c r="C23" s="41"/>
      <c r="D23" s="41"/>
      <c r="E23" s="41"/>
    </row>
    <row r="24" spans="1:5" x14ac:dyDescent="0.3">
      <c r="A24" s="59"/>
      <c r="B24" s="48"/>
      <c r="C24" s="41"/>
      <c r="D24" s="41"/>
      <c r="E24" s="41"/>
    </row>
    <row r="25" spans="1:5" x14ac:dyDescent="0.3">
      <c r="A25" s="59"/>
      <c r="B25" s="48"/>
      <c r="C25" s="41"/>
      <c r="D25" s="41"/>
      <c r="E25" s="41"/>
    </row>
  </sheetData>
  <sheetProtection algorithmName="SHA-512" hashValue="WlwI3XrLRW385Aemd/vPJBl1vfsFfHhGiGUt1brReShDD+dHEz76mjBeKzB/0k0S/WHy0A2+izp8ug2q7aigsQ==" saltValue="T3lRSSox/NGzh1pp+nX5ow=="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24</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3:E98"/>
  <sheetViews>
    <sheetView view="pageBreakPreview" topLeftCell="A63" zoomScale="90" zoomScaleNormal="140" zoomScaleSheetLayoutView="90" workbookViewId="0">
      <selection activeCell="E77" sqref="E77"/>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3" spans="1:5" x14ac:dyDescent="0.3">
      <c r="A3" s="108" t="s">
        <v>529</v>
      </c>
      <c r="B3" s="108"/>
      <c r="C3" s="108"/>
      <c r="D3" s="108"/>
      <c r="E3" s="108"/>
    </row>
    <row r="4" spans="1:5" ht="28.9" customHeight="1" x14ac:dyDescent="0.3">
      <c r="A4" s="112" t="s">
        <v>734</v>
      </c>
      <c r="B4" s="112"/>
      <c r="C4" s="112"/>
      <c r="D4" s="112"/>
      <c r="E4" s="112"/>
    </row>
    <row r="5" spans="1:5" x14ac:dyDescent="0.3">
      <c r="A5" s="109" t="s">
        <v>677</v>
      </c>
      <c r="B5" s="109"/>
      <c r="C5" s="109"/>
      <c r="D5" s="109"/>
      <c r="E5" s="109"/>
    </row>
    <row r="6" spans="1:5" ht="45" x14ac:dyDescent="0.3">
      <c r="A6" s="58" t="s">
        <v>0</v>
      </c>
      <c r="B6" s="58" t="s">
        <v>1</v>
      </c>
      <c r="C6" s="50" t="s">
        <v>596</v>
      </c>
      <c r="D6" s="50" t="s">
        <v>597</v>
      </c>
      <c r="E6" s="50" t="s">
        <v>598</v>
      </c>
    </row>
    <row r="7" spans="1:5" s="1" customFormat="1" x14ac:dyDescent="0.3">
      <c r="A7" s="4">
        <v>2</v>
      </c>
      <c r="B7" s="5" t="s">
        <v>20</v>
      </c>
      <c r="C7" s="12">
        <f>C8+C84+C88+C93</f>
        <v>30500000</v>
      </c>
      <c r="D7" s="12">
        <f t="shared" ref="D7:E7" si="0">D8+D84+D88+D93</f>
        <v>13025000</v>
      </c>
      <c r="E7" s="12">
        <f t="shared" si="0"/>
        <v>22500000</v>
      </c>
    </row>
    <row r="8" spans="1:5" s="1" customFormat="1" x14ac:dyDescent="0.3">
      <c r="A8" s="4">
        <v>2202</v>
      </c>
      <c r="B8" s="5" t="s">
        <v>21</v>
      </c>
      <c r="C8" s="12">
        <f>C9+C14+C22+C36+C45+C48+C54+C63+C67+C70</f>
        <v>30500000</v>
      </c>
      <c r="D8" s="12">
        <f t="shared" ref="D8:E8" si="1">D9+D14+D22+D36+D45+D48+D54+D63+D67+D70</f>
        <v>13025000</v>
      </c>
      <c r="E8" s="12">
        <f t="shared" si="1"/>
        <v>22500000</v>
      </c>
    </row>
    <row r="9" spans="1:5" s="1" customFormat="1" x14ac:dyDescent="0.3">
      <c r="A9" s="4">
        <v>220201</v>
      </c>
      <c r="B9" s="5" t="s">
        <v>22</v>
      </c>
      <c r="C9" s="12">
        <f>SUM(C10:C13)</f>
        <v>4500000</v>
      </c>
      <c r="D9" s="12">
        <f t="shared" ref="D9:E9" si="2">SUM(D10:D13)</f>
        <v>2350000</v>
      </c>
      <c r="E9" s="12">
        <f t="shared" si="2"/>
        <v>3000000</v>
      </c>
    </row>
    <row r="10" spans="1:5" x14ac:dyDescent="0.3">
      <c r="A10" s="43">
        <v>22020101</v>
      </c>
      <c r="B10" s="44" t="s">
        <v>23</v>
      </c>
      <c r="C10" s="41"/>
      <c r="D10" s="41"/>
      <c r="E10" s="41"/>
    </row>
    <row r="11" spans="1:5" x14ac:dyDescent="0.3">
      <c r="A11" s="43">
        <v>22020102</v>
      </c>
      <c r="B11" s="44" t="s">
        <v>24</v>
      </c>
      <c r="C11" s="41">
        <v>4500000</v>
      </c>
      <c r="D11" s="41">
        <v>2350000</v>
      </c>
      <c r="E11" s="41">
        <v>3000000</v>
      </c>
    </row>
    <row r="12" spans="1:5" x14ac:dyDescent="0.3">
      <c r="A12" s="43">
        <v>22020103</v>
      </c>
      <c r="B12" s="44" t="s">
        <v>25</v>
      </c>
      <c r="C12" s="41"/>
      <c r="D12" s="41"/>
      <c r="E12" s="41"/>
    </row>
    <row r="13" spans="1:5" x14ac:dyDescent="0.3">
      <c r="A13" s="43">
        <v>22020104</v>
      </c>
      <c r="B13" s="44" t="s">
        <v>26</v>
      </c>
      <c r="C13" s="41"/>
      <c r="D13" s="41"/>
      <c r="E13" s="41"/>
    </row>
    <row r="14" spans="1:5" s="1" customFormat="1" x14ac:dyDescent="0.3">
      <c r="A14" s="4">
        <v>220202</v>
      </c>
      <c r="B14" s="5" t="s">
        <v>27</v>
      </c>
      <c r="C14" s="12">
        <f>SUM(C15:C21)</f>
        <v>0</v>
      </c>
      <c r="D14" s="12">
        <f>SUM(D15:D21)</f>
        <v>0</v>
      </c>
      <c r="E14" s="12">
        <f>SUM(E15:E21)</f>
        <v>0</v>
      </c>
    </row>
    <row r="15" spans="1:5" x14ac:dyDescent="0.3">
      <c r="A15" s="43">
        <v>22020201</v>
      </c>
      <c r="B15" s="44" t="s">
        <v>28</v>
      </c>
      <c r="C15" s="41"/>
      <c r="D15" s="41"/>
      <c r="E15" s="41"/>
    </row>
    <row r="16" spans="1:5" x14ac:dyDescent="0.3">
      <c r="A16" s="43">
        <v>22020202</v>
      </c>
      <c r="B16" s="44" t="s">
        <v>29</v>
      </c>
      <c r="C16" s="41"/>
      <c r="D16" s="41"/>
      <c r="E16" s="41"/>
    </row>
    <row r="17" spans="1:5" x14ac:dyDescent="0.3">
      <c r="A17" s="43">
        <v>22020203</v>
      </c>
      <c r="B17" s="44" t="s">
        <v>30</v>
      </c>
      <c r="C17" s="41"/>
      <c r="D17" s="41"/>
      <c r="E17" s="41"/>
    </row>
    <row r="18" spans="1:5" x14ac:dyDescent="0.3">
      <c r="A18" s="43">
        <v>22020204</v>
      </c>
      <c r="B18" s="44" t="s">
        <v>31</v>
      </c>
      <c r="C18" s="41"/>
      <c r="D18" s="41"/>
      <c r="E18" s="41"/>
    </row>
    <row r="19" spans="1:5" x14ac:dyDescent="0.3">
      <c r="A19" s="43">
        <v>22020205</v>
      </c>
      <c r="B19" s="44" t="s">
        <v>32</v>
      </c>
      <c r="C19" s="41"/>
      <c r="D19" s="41"/>
      <c r="E19" s="41"/>
    </row>
    <row r="20" spans="1:5" x14ac:dyDescent="0.3">
      <c r="A20" s="43">
        <v>22020206</v>
      </c>
      <c r="B20" s="44" t="s">
        <v>33</v>
      </c>
      <c r="C20" s="41"/>
      <c r="D20" s="41"/>
      <c r="E20" s="41"/>
    </row>
    <row r="21" spans="1:5" x14ac:dyDescent="0.3">
      <c r="A21" s="43">
        <v>22020210</v>
      </c>
      <c r="B21" s="44" t="s">
        <v>34</v>
      </c>
      <c r="C21" s="41"/>
      <c r="D21" s="41"/>
      <c r="E21" s="41"/>
    </row>
    <row r="22" spans="1:5" s="1" customFormat="1" x14ac:dyDescent="0.3">
      <c r="A22" s="4">
        <v>220203</v>
      </c>
      <c r="B22" s="5" t="s">
        <v>35</v>
      </c>
      <c r="C22" s="12">
        <f>SUM(C23:C35)</f>
        <v>2500000</v>
      </c>
      <c r="D22" s="12">
        <f t="shared" ref="D22:E22" si="3">SUM(D23:D35)</f>
        <v>1270000</v>
      </c>
      <c r="E22" s="12">
        <f t="shared" si="3"/>
        <v>1500000</v>
      </c>
    </row>
    <row r="23" spans="1:5" x14ac:dyDescent="0.3">
      <c r="A23" s="43">
        <v>22020301</v>
      </c>
      <c r="B23" s="44" t="s">
        <v>36</v>
      </c>
      <c r="C23" s="41">
        <v>2500000</v>
      </c>
      <c r="D23" s="41">
        <v>1270000</v>
      </c>
      <c r="E23" s="41">
        <v>250000</v>
      </c>
    </row>
    <row r="24" spans="1:5" x14ac:dyDescent="0.3">
      <c r="A24" s="43">
        <v>22020302</v>
      </c>
      <c r="B24" s="44" t="s">
        <v>37</v>
      </c>
      <c r="C24" s="41"/>
      <c r="D24" s="41"/>
      <c r="E24" s="41"/>
    </row>
    <row r="25" spans="1:5" x14ac:dyDescent="0.3">
      <c r="A25" s="43">
        <v>22020303</v>
      </c>
      <c r="B25" s="44" t="s">
        <v>38</v>
      </c>
      <c r="C25" s="41"/>
      <c r="D25" s="41"/>
      <c r="E25" s="41"/>
    </row>
    <row r="26" spans="1:5" x14ac:dyDescent="0.3">
      <c r="A26" s="43">
        <v>22020304</v>
      </c>
      <c r="B26" s="44" t="s">
        <v>39</v>
      </c>
      <c r="C26" s="41"/>
      <c r="D26" s="41"/>
      <c r="E26" s="41"/>
    </row>
    <row r="27" spans="1:5" x14ac:dyDescent="0.3">
      <c r="A27" s="43">
        <v>22020305</v>
      </c>
      <c r="B27" s="44" t="s">
        <v>40</v>
      </c>
      <c r="C27" s="41"/>
      <c r="D27" s="41"/>
      <c r="E27" s="41">
        <v>250000</v>
      </c>
    </row>
    <row r="28" spans="1:5" x14ac:dyDescent="0.3">
      <c r="A28" s="43">
        <v>22020306</v>
      </c>
      <c r="B28" s="44" t="s">
        <v>41</v>
      </c>
      <c r="C28" s="41"/>
      <c r="D28" s="41"/>
      <c r="E28" s="41">
        <v>1000000</v>
      </c>
    </row>
    <row r="29" spans="1:5" x14ac:dyDescent="0.3">
      <c r="A29" s="43">
        <v>22020307</v>
      </c>
      <c r="B29" s="44" t="s">
        <v>42</v>
      </c>
      <c r="C29" s="41"/>
      <c r="D29" s="41"/>
      <c r="E29" s="41"/>
    </row>
    <row r="30" spans="1:5" x14ac:dyDescent="0.3">
      <c r="A30" s="43">
        <v>22020308</v>
      </c>
      <c r="B30" s="44" t="s">
        <v>43</v>
      </c>
      <c r="C30" s="41"/>
      <c r="D30" s="41"/>
      <c r="E30" s="41"/>
    </row>
    <row r="31" spans="1:5" x14ac:dyDescent="0.3">
      <c r="A31" s="43">
        <v>22020309</v>
      </c>
      <c r="B31" s="44" t="s">
        <v>44</v>
      </c>
      <c r="C31" s="41"/>
      <c r="D31" s="41"/>
      <c r="E31" s="41"/>
    </row>
    <row r="32" spans="1:5" x14ac:dyDescent="0.3">
      <c r="A32" s="43">
        <v>22020310</v>
      </c>
      <c r="B32" s="44" t="s">
        <v>45</v>
      </c>
      <c r="C32" s="41"/>
      <c r="D32" s="41"/>
      <c r="E32" s="41"/>
    </row>
    <row r="33" spans="1:5" x14ac:dyDescent="0.3">
      <c r="A33" s="43">
        <v>22020311</v>
      </c>
      <c r="B33" s="44" t="s">
        <v>46</v>
      </c>
      <c r="C33" s="41"/>
      <c r="D33" s="41"/>
      <c r="E33" s="41"/>
    </row>
    <row r="34" spans="1:5" x14ac:dyDescent="0.3">
      <c r="A34" s="43">
        <v>22020312</v>
      </c>
      <c r="B34" s="44" t="s">
        <v>47</v>
      </c>
      <c r="C34" s="41"/>
      <c r="D34" s="41"/>
      <c r="E34" s="41"/>
    </row>
    <row r="35" spans="1:5" x14ac:dyDescent="0.3">
      <c r="A35" s="43">
        <v>22020313</v>
      </c>
      <c r="B35" s="44" t="s">
        <v>48</v>
      </c>
      <c r="C35" s="41"/>
      <c r="D35" s="41"/>
      <c r="E35" s="41"/>
    </row>
    <row r="36" spans="1:5" s="1" customFormat="1" x14ac:dyDescent="0.3">
      <c r="A36" s="4">
        <v>220204</v>
      </c>
      <c r="B36" s="5" t="s">
        <v>49</v>
      </c>
      <c r="C36" s="12">
        <f>SUM(C37:C44)</f>
        <v>5500000</v>
      </c>
      <c r="D36" s="12">
        <f t="shared" ref="D36:E36" si="4">SUM(D37:D44)</f>
        <v>1680000</v>
      </c>
      <c r="E36" s="12">
        <f t="shared" si="4"/>
        <v>2000000</v>
      </c>
    </row>
    <row r="37" spans="1:5" x14ac:dyDescent="0.3">
      <c r="A37" s="43">
        <v>22020401</v>
      </c>
      <c r="B37" s="44" t="s">
        <v>50</v>
      </c>
      <c r="C37" s="41">
        <v>5500000</v>
      </c>
      <c r="D37" s="41">
        <v>1680000</v>
      </c>
      <c r="E37" s="41">
        <v>2000000</v>
      </c>
    </row>
    <row r="38" spans="1:5" x14ac:dyDescent="0.3">
      <c r="A38" s="43">
        <v>22020402</v>
      </c>
      <c r="B38" s="44" t="s">
        <v>51</v>
      </c>
      <c r="C38" s="41"/>
      <c r="D38" s="41"/>
      <c r="E38" s="41"/>
    </row>
    <row r="39" spans="1:5" x14ac:dyDescent="0.3">
      <c r="A39" s="43">
        <v>22020403</v>
      </c>
      <c r="B39" s="44" t="s">
        <v>52</v>
      </c>
      <c r="C39" s="41"/>
      <c r="D39" s="41"/>
      <c r="E39" s="41"/>
    </row>
    <row r="40" spans="1:5" x14ac:dyDescent="0.3">
      <c r="A40" s="43">
        <v>22020404</v>
      </c>
      <c r="B40" s="44" t="s">
        <v>53</v>
      </c>
      <c r="C40" s="41"/>
      <c r="D40" s="41"/>
      <c r="E40" s="41"/>
    </row>
    <row r="41" spans="1:5" x14ac:dyDescent="0.3">
      <c r="A41" s="43">
        <v>22020405</v>
      </c>
      <c r="B41" s="44" t="s">
        <v>54</v>
      </c>
      <c r="C41" s="41"/>
      <c r="D41" s="41"/>
      <c r="E41" s="41"/>
    </row>
    <row r="42" spans="1:5" x14ac:dyDescent="0.3">
      <c r="A42" s="43">
        <v>22020406</v>
      </c>
      <c r="B42" s="44" t="s">
        <v>55</v>
      </c>
      <c r="C42" s="41"/>
      <c r="D42" s="41"/>
      <c r="E42" s="41"/>
    </row>
    <row r="43" spans="1:5" x14ac:dyDescent="0.3">
      <c r="A43" s="43">
        <v>22020410</v>
      </c>
      <c r="B43" s="44" t="s">
        <v>56</v>
      </c>
      <c r="C43" s="41"/>
      <c r="D43" s="41"/>
      <c r="E43" s="41"/>
    </row>
    <row r="44" spans="1:5" x14ac:dyDescent="0.3">
      <c r="A44" s="43">
        <v>22020411</v>
      </c>
      <c r="B44" s="44" t="s">
        <v>57</v>
      </c>
      <c r="C44" s="41"/>
      <c r="D44" s="41"/>
      <c r="E44" s="41"/>
    </row>
    <row r="45" spans="1:5" s="1" customFormat="1" x14ac:dyDescent="0.3">
      <c r="A45" s="4">
        <v>220205</v>
      </c>
      <c r="B45" s="5" t="s">
        <v>58</v>
      </c>
      <c r="C45" s="12">
        <f>SUM(C46:C47)</f>
        <v>0</v>
      </c>
      <c r="D45" s="12">
        <f t="shared" ref="D45:E45" si="5">SUM(D46:D47)</f>
        <v>0</v>
      </c>
      <c r="E45" s="12">
        <f t="shared" si="5"/>
        <v>0</v>
      </c>
    </row>
    <row r="46" spans="1:5" x14ac:dyDescent="0.3">
      <c r="A46" s="43">
        <v>22020501</v>
      </c>
      <c r="B46" s="44" t="s">
        <v>59</v>
      </c>
      <c r="C46" s="41"/>
      <c r="D46" s="41"/>
      <c r="E46" s="41"/>
    </row>
    <row r="47" spans="1:5" x14ac:dyDescent="0.3">
      <c r="A47" s="43">
        <v>22020502</v>
      </c>
      <c r="B47" s="44" t="s">
        <v>60</v>
      </c>
      <c r="C47" s="41"/>
      <c r="D47" s="41"/>
      <c r="E47" s="41"/>
    </row>
    <row r="48" spans="1:5" s="1" customFormat="1" x14ac:dyDescent="0.3">
      <c r="A48" s="4">
        <v>220206</v>
      </c>
      <c r="B48" s="5" t="s">
        <v>61</v>
      </c>
      <c r="C48" s="12">
        <f>SUM(C49:C53)</f>
        <v>0</v>
      </c>
      <c r="D48" s="12">
        <f t="shared" ref="D48:E48" si="6">SUM(D49:D53)</f>
        <v>0</v>
      </c>
      <c r="E48" s="12">
        <f t="shared" si="6"/>
        <v>0</v>
      </c>
    </row>
    <row r="49" spans="1:5" x14ac:dyDescent="0.3">
      <c r="A49" s="43">
        <v>22020601</v>
      </c>
      <c r="B49" s="44" t="s">
        <v>62</v>
      </c>
      <c r="C49" s="41"/>
      <c r="D49" s="41"/>
      <c r="E49" s="41"/>
    </row>
    <row r="50" spans="1:5" x14ac:dyDescent="0.3">
      <c r="A50" s="43">
        <v>22020602</v>
      </c>
      <c r="B50" s="44" t="s">
        <v>63</v>
      </c>
      <c r="C50" s="41"/>
      <c r="D50" s="41"/>
      <c r="E50" s="41"/>
    </row>
    <row r="51" spans="1:5" x14ac:dyDescent="0.3">
      <c r="A51" s="43">
        <v>22020603</v>
      </c>
      <c r="B51" s="44" t="s">
        <v>64</v>
      </c>
      <c r="C51" s="41"/>
      <c r="D51" s="41"/>
      <c r="E51" s="41"/>
    </row>
    <row r="52" spans="1:5" x14ac:dyDescent="0.3">
      <c r="A52" s="43">
        <v>22020604</v>
      </c>
      <c r="B52" s="44" t="s">
        <v>65</v>
      </c>
      <c r="C52" s="41"/>
      <c r="D52" s="41"/>
      <c r="E52" s="41"/>
    </row>
    <row r="53" spans="1:5" x14ac:dyDescent="0.3">
      <c r="A53" s="43">
        <v>22020605</v>
      </c>
      <c r="B53" s="44" t="s">
        <v>66</v>
      </c>
      <c r="C53" s="41"/>
      <c r="D53" s="41"/>
      <c r="E53" s="41"/>
    </row>
    <row r="54" spans="1:5" s="1" customFormat="1" x14ac:dyDescent="0.3">
      <c r="A54" s="4">
        <v>220207</v>
      </c>
      <c r="B54" s="5" t="s">
        <v>67</v>
      </c>
      <c r="C54" s="12">
        <f>SUM(C55:C62)</f>
        <v>0</v>
      </c>
      <c r="D54" s="12">
        <f t="shared" ref="D54:E54" si="7">SUM(D55:D62)</f>
        <v>0</v>
      </c>
      <c r="E54" s="12">
        <f t="shared" si="7"/>
        <v>0</v>
      </c>
    </row>
    <row r="55" spans="1:5" x14ac:dyDescent="0.3">
      <c r="A55" s="43">
        <v>22020701</v>
      </c>
      <c r="B55" s="44" t="s">
        <v>68</v>
      </c>
      <c r="C55" s="41"/>
      <c r="D55" s="41"/>
      <c r="E55" s="41"/>
    </row>
    <row r="56" spans="1:5" x14ac:dyDescent="0.3">
      <c r="A56" s="43">
        <v>22020702</v>
      </c>
      <c r="B56" s="44" t="s">
        <v>69</v>
      </c>
      <c r="C56" s="41"/>
      <c r="D56" s="41"/>
      <c r="E56" s="41"/>
    </row>
    <row r="57" spans="1:5" x14ac:dyDescent="0.3">
      <c r="A57" s="43">
        <v>22020703</v>
      </c>
      <c r="B57" s="44" t="s">
        <v>70</v>
      </c>
      <c r="C57" s="41"/>
      <c r="D57" s="41"/>
      <c r="E57" s="41"/>
    </row>
    <row r="58" spans="1:5" x14ac:dyDescent="0.3">
      <c r="A58" s="43">
        <v>22020707</v>
      </c>
      <c r="B58" s="44" t="s">
        <v>71</v>
      </c>
      <c r="C58" s="41"/>
      <c r="D58" s="41"/>
      <c r="E58" s="41"/>
    </row>
    <row r="59" spans="1:5" x14ac:dyDescent="0.3">
      <c r="A59" s="43">
        <v>22020708</v>
      </c>
      <c r="B59" s="44" t="s">
        <v>72</v>
      </c>
      <c r="C59" s="41"/>
      <c r="D59" s="41"/>
      <c r="E59" s="41"/>
    </row>
    <row r="60" spans="1:5" x14ac:dyDescent="0.3">
      <c r="A60" s="43">
        <v>22020709</v>
      </c>
      <c r="B60" s="44" t="s">
        <v>73</v>
      </c>
      <c r="C60" s="41"/>
      <c r="D60" s="41"/>
      <c r="E60" s="41"/>
    </row>
    <row r="61" spans="1:5" x14ac:dyDescent="0.3">
      <c r="A61" s="43">
        <v>22020711</v>
      </c>
      <c r="B61" s="44" t="s">
        <v>74</v>
      </c>
      <c r="C61" s="41"/>
      <c r="D61" s="41"/>
      <c r="E61" s="41"/>
    </row>
    <row r="62" spans="1:5" x14ac:dyDescent="0.3">
      <c r="A62" s="43">
        <v>22020712</v>
      </c>
      <c r="B62" s="44" t="s">
        <v>75</v>
      </c>
      <c r="C62" s="41"/>
      <c r="D62" s="41"/>
      <c r="E62" s="41"/>
    </row>
    <row r="63" spans="1:5" s="1" customFormat="1" x14ac:dyDescent="0.3">
      <c r="A63" s="4">
        <v>220208</v>
      </c>
      <c r="B63" s="5" t="s">
        <v>76</v>
      </c>
      <c r="C63" s="12">
        <f>SUM(C64:C66)</f>
        <v>2500000</v>
      </c>
      <c r="D63" s="12">
        <f t="shared" ref="D63:E63" si="8">SUM(D64:D66)</f>
        <v>650000</v>
      </c>
      <c r="E63" s="12">
        <f t="shared" si="8"/>
        <v>2000000</v>
      </c>
    </row>
    <row r="64" spans="1:5" x14ac:dyDescent="0.3">
      <c r="A64" s="43">
        <v>22020801</v>
      </c>
      <c r="B64" s="44" t="s">
        <v>77</v>
      </c>
      <c r="C64" s="41">
        <v>2500000</v>
      </c>
      <c r="D64" s="41">
        <v>650000</v>
      </c>
      <c r="E64" s="41">
        <v>2000000</v>
      </c>
    </row>
    <row r="65" spans="1:5" x14ac:dyDescent="0.3">
      <c r="A65" s="43">
        <v>22020802</v>
      </c>
      <c r="B65" s="44" t="s">
        <v>78</v>
      </c>
      <c r="C65" s="41"/>
      <c r="D65" s="41"/>
      <c r="E65" s="41"/>
    </row>
    <row r="66" spans="1:5" x14ac:dyDescent="0.3">
      <c r="A66" s="43">
        <v>22020803</v>
      </c>
      <c r="B66" s="44" t="s">
        <v>79</v>
      </c>
      <c r="C66" s="41"/>
      <c r="D66" s="41"/>
      <c r="E66" s="41"/>
    </row>
    <row r="67" spans="1:5" s="1" customFormat="1" x14ac:dyDescent="0.3">
      <c r="A67" s="4">
        <v>220209</v>
      </c>
      <c r="B67" s="5" t="s">
        <v>80</v>
      </c>
      <c r="C67" s="12">
        <f>SUM(C68:C69)</f>
        <v>0</v>
      </c>
      <c r="D67" s="12">
        <f t="shared" ref="D67:E67" si="9">SUM(D68:D69)</f>
        <v>0</v>
      </c>
      <c r="E67" s="12">
        <f t="shared" si="9"/>
        <v>0</v>
      </c>
    </row>
    <row r="68" spans="1:5" x14ac:dyDescent="0.3">
      <c r="A68" s="43">
        <v>22020901</v>
      </c>
      <c r="B68" s="44" t="s">
        <v>81</v>
      </c>
      <c r="C68" s="41"/>
      <c r="D68" s="41"/>
      <c r="E68" s="41"/>
    </row>
    <row r="69" spans="1:5" x14ac:dyDescent="0.3">
      <c r="A69" s="43">
        <v>22020902</v>
      </c>
      <c r="B69" s="44" t="s">
        <v>82</v>
      </c>
      <c r="C69" s="41"/>
      <c r="D69" s="41"/>
      <c r="E69" s="41"/>
    </row>
    <row r="70" spans="1:5" s="1" customFormat="1" x14ac:dyDescent="0.3">
      <c r="A70" s="4">
        <v>220210</v>
      </c>
      <c r="B70" s="5" t="s">
        <v>83</v>
      </c>
      <c r="C70" s="12">
        <f>SUM(C71:C83)</f>
        <v>15500000</v>
      </c>
      <c r="D70" s="12">
        <f t="shared" ref="D70:E70" si="10">SUM(D71:D83)</f>
        <v>7075000</v>
      </c>
      <c r="E70" s="12">
        <f t="shared" si="10"/>
        <v>14000000</v>
      </c>
    </row>
    <row r="71" spans="1:5" x14ac:dyDescent="0.3">
      <c r="A71" s="43">
        <v>22021001</v>
      </c>
      <c r="B71" s="44" t="s">
        <v>84</v>
      </c>
      <c r="C71" s="41">
        <v>4500000</v>
      </c>
      <c r="D71" s="41">
        <v>1350000</v>
      </c>
      <c r="E71" s="41">
        <v>3000000</v>
      </c>
    </row>
    <row r="72" spans="1:5" x14ac:dyDescent="0.3">
      <c r="A72" s="43">
        <v>22021002</v>
      </c>
      <c r="B72" s="44" t="s">
        <v>85</v>
      </c>
      <c r="C72" s="41">
        <v>5000000</v>
      </c>
      <c r="D72" s="41">
        <v>1050000</v>
      </c>
      <c r="E72" s="41">
        <v>5000000</v>
      </c>
    </row>
    <row r="73" spans="1:5" x14ac:dyDescent="0.3">
      <c r="A73" s="43">
        <v>22021003</v>
      </c>
      <c r="B73" s="44" t="s">
        <v>86</v>
      </c>
      <c r="C73" s="41"/>
      <c r="D73" s="41"/>
      <c r="E73" s="41"/>
    </row>
    <row r="74" spans="1:5" x14ac:dyDescent="0.3">
      <c r="A74" s="43">
        <v>22021004</v>
      </c>
      <c r="B74" s="44" t="s">
        <v>87</v>
      </c>
      <c r="C74" s="41"/>
      <c r="D74" s="41"/>
      <c r="E74" s="41"/>
    </row>
    <row r="75" spans="1:5" x14ac:dyDescent="0.3">
      <c r="A75" s="43">
        <v>22021006</v>
      </c>
      <c r="B75" s="44" t="s">
        <v>88</v>
      </c>
      <c r="C75" s="41"/>
      <c r="D75" s="41"/>
      <c r="E75" s="41"/>
    </row>
    <row r="76" spans="1:5" x14ac:dyDescent="0.3">
      <c r="A76" s="43">
        <v>22021007</v>
      </c>
      <c r="B76" s="44" t="s">
        <v>89</v>
      </c>
      <c r="C76" s="41">
        <v>6000000</v>
      </c>
      <c r="D76" s="41">
        <v>4675000</v>
      </c>
      <c r="E76" s="41">
        <v>6000000</v>
      </c>
    </row>
    <row r="77" spans="1:5" x14ac:dyDescent="0.3">
      <c r="A77" s="43">
        <v>22021008</v>
      </c>
      <c r="B77" s="44" t="s">
        <v>90</v>
      </c>
      <c r="C77" s="41"/>
      <c r="D77" s="41"/>
      <c r="E77" s="41"/>
    </row>
    <row r="78" spans="1:5" x14ac:dyDescent="0.3">
      <c r="A78" s="43">
        <v>22021009</v>
      </c>
      <c r="B78" s="44" t="s">
        <v>91</v>
      </c>
      <c r="C78" s="41"/>
      <c r="D78" s="41"/>
      <c r="E78" s="41"/>
    </row>
    <row r="79" spans="1:5" x14ac:dyDescent="0.3">
      <c r="A79" s="43">
        <v>22021010</v>
      </c>
      <c r="B79" s="44" t="s">
        <v>92</v>
      </c>
      <c r="C79" s="41"/>
      <c r="D79" s="41"/>
      <c r="E79" s="41"/>
    </row>
    <row r="80" spans="1:5" x14ac:dyDescent="0.3">
      <c r="A80" s="43">
        <v>22021014</v>
      </c>
      <c r="B80" s="44" t="s">
        <v>93</v>
      </c>
      <c r="C80" s="41"/>
      <c r="D80" s="41"/>
      <c r="E80" s="41"/>
    </row>
    <row r="81" spans="1:5" x14ac:dyDescent="0.3">
      <c r="A81" s="43">
        <v>22021020</v>
      </c>
      <c r="B81" s="44" t="s">
        <v>94</v>
      </c>
      <c r="C81" s="41"/>
      <c r="D81" s="41"/>
      <c r="E81" s="41"/>
    </row>
    <row r="82" spans="1:5" x14ac:dyDescent="0.3">
      <c r="A82" s="43">
        <v>22021050</v>
      </c>
      <c r="B82" s="44" t="s">
        <v>95</v>
      </c>
      <c r="C82" s="41"/>
      <c r="D82" s="41"/>
      <c r="E82" s="41"/>
    </row>
    <row r="83" spans="1:5" x14ac:dyDescent="0.3">
      <c r="A83" s="43">
        <v>22021052</v>
      </c>
      <c r="B83" s="44" t="s">
        <v>96</v>
      </c>
      <c r="C83" s="41"/>
      <c r="D83" s="41"/>
      <c r="E83" s="41"/>
    </row>
    <row r="84" spans="1:5" s="1" customFormat="1" x14ac:dyDescent="0.3">
      <c r="A84" s="4">
        <v>2204</v>
      </c>
      <c r="B84" s="5" t="s">
        <v>97</v>
      </c>
      <c r="C84" s="12">
        <f>C85</f>
        <v>0</v>
      </c>
      <c r="D84" s="12">
        <f t="shared" ref="D84:E84" si="11">D85</f>
        <v>0</v>
      </c>
      <c r="E84" s="12">
        <f t="shared" si="11"/>
        <v>0</v>
      </c>
    </row>
    <row r="85" spans="1:5" s="1" customFormat="1" x14ac:dyDescent="0.3">
      <c r="A85" s="4">
        <v>220401</v>
      </c>
      <c r="B85" s="5" t="s">
        <v>98</v>
      </c>
      <c r="C85" s="12">
        <f>SUM(C86:C87)</f>
        <v>0</v>
      </c>
      <c r="D85" s="12">
        <f>SUM(D86:D87)</f>
        <v>0</v>
      </c>
      <c r="E85" s="12">
        <f>SUM(E86:E87)</f>
        <v>0</v>
      </c>
    </row>
    <row r="86" spans="1:5" x14ac:dyDescent="0.3">
      <c r="A86" s="43">
        <v>22040105</v>
      </c>
      <c r="B86" s="44" t="s">
        <v>99</v>
      </c>
      <c r="C86" s="41"/>
      <c r="D86" s="41"/>
      <c r="E86" s="41"/>
    </row>
    <row r="87" spans="1:5" x14ac:dyDescent="0.3">
      <c r="A87" s="43">
        <v>22040109</v>
      </c>
      <c r="B87" s="44" t="s">
        <v>100</v>
      </c>
      <c r="C87" s="41"/>
      <c r="D87" s="41"/>
      <c r="E87" s="41"/>
    </row>
    <row r="88" spans="1:5" s="1" customFormat="1" x14ac:dyDescent="0.3">
      <c r="A88" s="4">
        <v>2205</v>
      </c>
      <c r="B88" s="5" t="s">
        <v>101</v>
      </c>
      <c r="C88" s="12">
        <f>C89</f>
        <v>0</v>
      </c>
      <c r="D88" s="12">
        <f t="shared" ref="D88:E88" si="12">D89</f>
        <v>0</v>
      </c>
      <c r="E88" s="12">
        <f t="shared" si="12"/>
        <v>0</v>
      </c>
    </row>
    <row r="89" spans="1:5" s="1" customFormat="1" x14ac:dyDescent="0.3">
      <c r="A89" s="4">
        <v>220501</v>
      </c>
      <c r="B89" s="5" t="s">
        <v>102</v>
      </c>
      <c r="C89" s="12">
        <f>SUM(C90:C92)</f>
        <v>0</v>
      </c>
      <c r="D89" s="12">
        <f t="shared" ref="D89:E89" si="13">SUM(D90:D92)</f>
        <v>0</v>
      </c>
      <c r="E89" s="12">
        <f t="shared" si="13"/>
        <v>0</v>
      </c>
    </row>
    <row r="90" spans="1:5" x14ac:dyDescent="0.3">
      <c r="A90" s="43">
        <v>22050105</v>
      </c>
      <c r="B90" s="44" t="s">
        <v>103</v>
      </c>
      <c r="C90" s="41"/>
      <c r="D90" s="41"/>
      <c r="E90" s="41"/>
    </row>
    <row r="91" spans="1:5" x14ac:dyDescent="0.3">
      <c r="A91" s="43">
        <v>22050108</v>
      </c>
      <c r="B91" s="44" t="s">
        <v>104</v>
      </c>
      <c r="C91" s="41"/>
      <c r="D91" s="41"/>
      <c r="E91" s="41"/>
    </row>
    <row r="92" spans="1:5" x14ac:dyDescent="0.3">
      <c r="A92" s="43">
        <v>22050110</v>
      </c>
      <c r="B92" s="44" t="s">
        <v>105</v>
      </c>
      <c r="C92" s="41"/>
      <c r="D92" s="41"/>
      <c r="E92" s="41"/>
    </row>
    <row r="93" spans="1:5" s="1" customFormat="1" x14ac:dyDescent="0.3">
      <c r="A93" s="4">
        <v>2206</v>
      </c>
      <c r="B93" s="5" t="s">
        <v>106</v>
      </c>
      <c r="C93" s="12">
        <f>C94+C96</f>
        <v>0</v>
      </c>
      <c r="D93" s="12">
        <f t="shared" ref="D93:E93" si="14">D94+D96</f>
        <v>0</v>
      </c>
      <c r="E93" s="12">
        <f t="shared" si="14"/>
        <v>0</v>
      </c>
    </row>
    <row r="94" spans="1:5" s="1" customFormat="1" x14ac:dyDescent="0.3">
      <c r="A94" s="4">
        <v>220603</v>
      </c>
      <c r="B94" s="5" t="s">
        <v>107</v>
      </c>
      <c r="C94" s="12">
        <f>C95</f>
        <v>0</v>
      </c>
      <c r="D94" s="12">
        <f t="shared" ref="D94:E94" si="15">D95</f>
        <v>0</v>
      </c>
      <c r="E94" s="12">
        <f t="shared" si="15"/>
        <v>0</v>
      </c>
    </row>
    <row r="95" spans="1:5" x14ac:dyDescent="0.3">
      <c r="A95" s="43">
        <v>22060301</v>
      </c>
      <c r="B95" s="44" t="s">
        <v>108</v>
      </c>
      <c r="C95" s="41"/>
      <c r="D95" s="41"/>
      <c r="E95" s="41"/>
    </row>
    <row r="96" spans="1:5" s="1" customFormat="1" x14ac:dyDescent="0.3">
      <c r="A96" s="4">
        <v>220604</v>
      </c>
      <c r="B96" s="5" t="s">
        <v>109</v>
      </c>
      <c r="C96" s="12">
        <f>SUM(C97:C98)</f>
        <v>0</v>
      </c>
      <c r="D96" s="12">
        <f t="shared" ref="D96:E96" si="16">SUM(D97:D98)</f>
        <v>0</v>
      </c>
      <c r="E96" s="12">
        <f t="shared" si="16"/>
        <v>0</v>
      </c>
    </row>
    <row r="97" spans="1:5" x14ac:dyDescent="0.3">
      <c r="A97" s="43">
        <v>22060401</v>
      </c>
      <c r="B97" s="44" t="s">
        <v>110</v>
      </c>
      <c r="C97" s="41"/>
      <c r="D97" s="41"/>
      <c r="E97" s="41"/>
    </row>
    <row r="98" spans="1:5" x14ac:dyDescent="0.3">
      <c r="A98" s="48"/>
      <c r="B98" s="48"/>
      <c r="C98" s="41"/>
      <c r="D98" s="41"/>
      <c r="E98" s="41"/>
    </row>
  </sheetData>
  <sheetProtection algorithmName="SHA-512" hashValue="A71JZintEsuMfx6O5USM3FUdFhGIJLIzOpXNrU8atbjiteWXJ93oos9NWjM7jv5pV2xX/NOllcxoRsIcEZMXVw==" saltValue="8Xv+zbWJe8i7RKTXyuIR2w==" spinCount="100000"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scale="85" orientation="landscape" r:id="rId1"/>
  <headerFooter>
    <oddFooter>&amp;CPage 26</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2:E25"/>
  <sheetViews>
    <sheetView view="pageBreakPreview" zoomScale="90" zoomScaleNormal="140" zoomScaleSheetLayoutView="90" workbookViewId="0">
      <selection activeCell="C33" sqref="C33"/>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2" spans="1:5" x14ac:dyDescent="0.3">
      <c r="A2" s="108" t="s">
        <v>528</v>
      </c>
      <c r="B2" s="108"/>
      <c r="C2" s="108"/>
      <c r="D2" s="108"/>
      <c r="E2" s="108"/>
    </row>
    <row r="3" spans="1:5" ht="26.5" customHeight="1" x14ac:dyDescent="0.3">
      <c r="A3" s="112" t="s">
        <v>735</v>
      </c>
      <c r="B3" s="112"/>
      <c r="C3" s="112"/>
      <c r="D3" s="112"/>
      <c r="E3" s="112"/>
    </row>
    <row r="4" spans="1:5" x14ac:dyDescent="0.3">
      <c r="A4" s="109" t="s">
        <v>679</v>
      </c>
      <c r="B4" s="109"/>
      <c r="C4" s="109"/>
      <c r="D4" s="109"/>
      <c r="E4" s="109"/>
    </row>
    <row r="6" spans="1:5" ht="45" x14ac:dyDescent="0.3">
      <c r="A6" s="58" t="s">
        <v>0</v>
      </c>
      <c r="B6" s="58" t="s">
        <v>1</v>
      </c>
      <c r="C6" s="50" t="s">
        <v>596</v>
      </c>
      <c r="D6" s="50" t="s">
        <v>597</v>
      </c>
      <c r="E6" s="50" t="s">
        <v>598</v>
      </c>
    </row>
    <row r="7" spans="1:5" s="1" customFormat="1" x14ac:dyDescent="0.3">
      <c r="A7" s="3">
        <v>21</v>
      </c>
      <c r="B7" s="3" t="s">
        <v>4</v>
      </c>
      <c r="C7" s="12">
        <f>C8+C13+C20</f>
        <v>99893832</v>
      </c>
      <c r="D7" s="12">
        <f t="shared" ref="D7:E7" si="0">D8+D13+D20</f>
        <v>66595888</v>
      </c>
      <c r="E7" s="12">
        <f t="shared" si="0"/>
        <v>89544765</v>
      </c>
    </row>
    <row r="8" spans="1:5" s="1" customFormat="1" x14ac:dyDescent="0.3">
      <c r="A8" s="3">
        <v>2101</v>
      </c>
      <c r="B8" s="3" t="s">
        <v>5</v>
      </c>
      <c r="C8" s="12">
        <f>C9</f>
        <v>99893832</v>
      </c>
      <c r="D8" s="12">
        <f t="shared" ref="D8:E8" si="1">D9</f>
        <v>66595888</v>
      </c>
      <c r="E8" s="12">
        <f t="shared" si="1"/>
        <v>89544765</v>
      </c>
    </row>
    <row r="9" spans="1:5" s="1" customFormat="1" x14ac:dyDescent="0.3">
      <c r="A9" s="3">
        <v>210101</v>
      </c>
      <c r="B9" s="3" t="s">
        <v>6</v>
      </c>
      <c r="C9" s="12">
        <f>SUM(C10:C12)</f>
        <v>99893832</v>
      </c>
      <c r="D9" s="12">
        <f t="shared" ref="D9:E9" si="2">SUM(D10:D12)</f>
        <v>66595888</v>
      </c>
      <c r="E9" s="12">
        <f t="shared" si="2"/>
        <v>89544765</v>
      </c>
    </row>
    <row r="10" spans="1:5" x14ac:dyDescent="0.3">
      <c r="A10" s="59">
        <v>21010101</v>
      </c>
      <c r="B10" s="48" t="s">
        <v>5</v>
      </c>
      <c r="C10" s="41">
        <v>99893832</v>
      </c>
      <c r="D10" s="41">
        <v>66595888</v>
      </c>
      <c r="E10" s="41">
        <v>89544765</v>
      </c>
    </row>
    <row r="11" spans="1:5" x14ac:dyDescent="0.3">
      <c r="A11" s="59">
        <v>21010102</v>
      </c>
      <c r="B11" s="48" t="s">
        <v>7</v>
      </c>
      <c r="C11" s="41"/>
      <c r="D11" s="41"/>
      <c r="E11" s="41"/>
    </row>
    <row r="12" spans="1:5" x14ac:dyDescent="0.3">
      <c r="A12" s="59">
        <v>21010103</v>
      </c>
      <c r="B12" s="48" t="s">
        <v>8</v>
      </c>
      <c r="C12" s="41"/>
      <c r="D12" s="41"/>
      <c r="E12" s="41"/>
    </row>
    <row r="13" spans="1:5" s="1" customFormat="1" x14ac:dyDescent="0.3">
      <c r="A13" s="3">
        <v>2102</v>
      </c>
      <c r="B13" s="3" t="s">
        <v>9</v>
      </c>
      <c r="C13" s="12">
        <f>C14+C18</f>
        <v>0</v>
      </c>
      <c r="D13" s="12">
        <f t="shared" ref="D13:E13" si="3">D14+D18</f>
        <v>0</v>
      </c>
      <c r="E13" s="12">
        <f t="shared" si="3"/>
        <v>0</v>
      </c>
    </row>
    <row r="14" spans="1:5" s="1" customFormat="1" x14ac:dyDescent="0.3">
      <c r="A14" s="3">
        <v>210201</v>
      </c>
      <c r="B14" s="3" t="s">
        <v>10</v>
      </c>
      <c r="C14" s="12">
        <f>SUM(C15:C17)</f>
        <v>0</v>
      </c>
      <c r="D14" s="12">
        <f t="shared" ref="D14:E14" si="4">SUM(D15:D17)</f>
        <v>0</v>
      </c>
      <c r="E14" s="12">
        <f t="shared" si="4"/>
        <v>0</v>
      </c>
    </row>
    <row r="15" spans="1:5" x14ac:dyDescent="0.3">
      <c r="A15" s="59">
        <v>21020104</v>
      </c>
      <c r="B15" s="48" t="s">
        <v>11</v>
      </c>
      <c r="C15" s="41"/>
      <c r="D15" s="41"/>
      <c r="E15" s="41"/>
    </row>
    <row r="16" spans="1:5" x14ac:dyDescent="0.3">
      <c r="A16" s="59">
        <v>21020108</v>
      </c>
      <c r="B16" s="48" t="s">
        <v>12</v>
      </c>
      <c r="C16" s="41"/>
      <c r="D16" s="41"/>
      <c r="E16" s="41"/>
    </row>
    <row r="17" spans="1:5" x14ac:dyDescent="0.3">
      <c r="A17" s="59">
        <v>21020109</v>
      </c>
      <c r="B17" s="48" t="s">
        <v>13</v>
      </c>
      <c r="C17" s="41"/>
      <c r="D17" s="41"/>
      <c r="E17" s="41"/>
    </row>
    <row r="18" spans="1:5" s="1" customFormat="1" x14ac:dyDescent="0.3">
      <c r="A18" s="3">
        <v>210202</v>
      </c>
      <c r="B18" s="3" t="s">
        <v>14</v>
      </c>
      <c r="C18" s="12">
        <f>SUM(C19)</f>
        <v>0</v>
      </c>
      <c r="D18" s="12">
        <f t="shared" ref="D18:E18" si="5">SUM(D19)</f>
        <v>0</v>
      </c>
      <c r="E18" s="12">
        <f t="shared" si="5"/>
        <v>0</v>
      </c>
    </row>
    <row r="19" spans="1:5" x14ac:dyDescent="0.3">
      <c r="A19" s="59">
        <v>21020207</v>
      </c>
      <c r="B19" s="48" t="s">
        <v>15</v>
      </c>
      <c r="C19" s="41"/>
      <c r="D19" s="41"/>
      <c r="E19" s="41"/>
    </row>
    <row r="20" spans="1:5" s="1" customFormat="1" x14ac:dyDescent="0.3">
      <c r="A20" s="3">
        <v>210301</v>
      </c>
      <c r="B20" s="3" t="s">
        <v>16</v>
      </c>
      <c r="C20" s="12">
        <f>SUM(C21:C23)</f>
        <v>0</v>
      </c>
      <c r="D20" s="12">
        <f t="shared" ref="D20:E20" si="6">SUM(D21:D23)</f>
        <v>0</v>
      </c>
      <c r="E20" s="12">
        <f t="shared" si="6"/>
        <v>0</v>
      </c>
    </row>
    <row r="21" spans="1:5" x14ac:dyDescent="0.3">
      <c r="A21" s="59">
        <v>21030101</v>
      </c>
      <c r="B21" s="48" t="s">
        <v>17</v>
      </c>
      <c r="C21" s="41"/>
      <c r="D21" s="41"/>
      <c r="E21" s="41"/>
    </row>
    <row r="22" spans="1:5" x14ac:dyDescent="0.3">
      <c r="A22" s="59">
        <v>21030102</v>
      </c>
      <c r="B22" s="48" t="s">
        <v>18</v>
      </c>
      <c r="C22" s="41"/>
      <c r="D22" s="41"/>
      <c r="E22" s="41"/>
    </row>
    <row r="23" spans="1:5" x14ac:dyDescent="0.3">
      <c r="A23" s="59">
        <v>21030104</v>
      </c>
      <c r="B23" s="48" t="s">
        <v>19</v>
      </c>
      <c r="C23" s="41"/>
      <c r="D23" s="41"/>
      <c r="E23" s="41"/>
    </row>
    <row r="24" spans="1:5" x14ac:dyDescent="0.3">
      <c r="A24" s="59"/>
      <c r="B24" s="48"/>
      <c r="C24" s="41"/>
      <c r="D24" s="41"/>
      <c r="E24" s="41"/>
    </row>
    <row r="25" spans="1:5" x14ac:dyDescent="0.3">
      <c r="A25" s="59"/>
      <c r="B25" s="48"/>
      <c r="C25" s="41"/>
      <c r="D25" s="41"/>
      <c r="E25" s="41"/>
    </row>
  </sheetData>
  <sheetProtection algorithmName="SHA-512" hashValue="5aHUiXnyvjtQg4ZWNaltiI5oTS73tGtIuOsYVFfYKIIR3thz8yN+dD9Z4Xkq8vUKE/0oUkzEScXzoezznLx8/Q==" saltValue="Ewcw0xFu4J0bVpipPUB3+g=="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27</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3:E98"/>
  <sheetViews>
    <sheetView view="pageBreakPreview" topLeftCell="B9" zoomScale="90" zoomScaleNormal="140" zoomScaleSheetLayoutView="90" workbookViewId="0">
      <selection activeCell="C103" sqref="C103"/>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3" spans="1:5" x14ac:dyDescent="0.3">
      <c r="A3" s="108" t="s">
        <v>529</v>
      </c>
      <c r="B3" s="108"/>
      <c r="C3" s="108"/>
      <c r="D3" s="108"/>
      <c r="E3" s="108"/>
    </row>
    <row r="4" spans="1:5" ht="28.9" customHeight="1" x14ac:dyDescent="0.3">
      <c r="A4" s="112" t="s">
        <v>736</v>
      </c>
      <c r="B4" s="112"/>
      <c r="C4" s="112"/>
      <c r="D4" s="112"/>
      <c r="E4" s="112"/>
    </row>
    <row r="5" spans="1:5" x14ac:dyDescent="0.3">
      <c r="A5" s="109" t="s">
        <v>679</v>
      </c>
      <c r="B5" s="109"/>
      <c r="C5" s="109"/>
      <c r="D5" s="109"/>
      <c r="E5" s="109"/>
    </row>
    <row r="6" spans="1:5" ht="45" x14ac:dyDescent="0.3">
      <c r="A6" s="58" t="s">
        <v>0</v>
      </c>
      <c r="B6" s="58" t="s">
        <v>1</v>
      </c>
      <c r="C6" s="50" t="s">
        <v>596</v>
      </c>
      <c r="D6" s="50" t="s">
        <v>597</v>
      </c>
      <c r="E6" s="50" t="s">
        <v>598</v>
      </c>
    </row>
    <row r="7" spans="1:5" s="1" customFormat="1" x14ac:dyDescent="0.3">
      <c r="A7" s="4">
        <v>2</v>
      </c>
      <c r="B7" s="5" t="s">
        <v>20</v>
      </c>
      <c r="C7" s="12">
        <f>C8+C84+C88+C93</f>
        <v>202500000</v>
      </c>
      <c r="D7" s="12">
        <f t="shared" ref="D7:E7" si="0">D8+D84+D88+D93</f>
        <v>68485650.829999998</v>
      </c>
      <c r="E7" s="12">
        <f t="shared" si="0"/>
        <v>61000000</v>
      </c>
    </row>
    <row r="8" spans="1:5" s="1" customFormat="1" x14ac:dyDescent="0.3">
      <c r="A8" s="4">
        <v>2202</v>
      </c>
      <c r="B8" s="5" t="s">
        <v>21</v>
      </c>
      <c r="C8" s="12">
        <f>C9+C14+C22+C36+C45+C48+C54+C63+C67+C70</f>
        <v>82500000</v>
      </c>
      <c r="D8" s="12">
        <f t="shared" ref="D8:E8" si="1">D9+D14+D22+D36+D45+D48+D54+D63+D67+D70</f>
        <v>52836062.590000004</v>
      </c>
      <c r="E8" s="12">
        <f t="shared" si="1"/>
        <v>61000000</v>
      </c>
    </row>
    <row r="9" spans="1:5" s="1" customFormat="1" x14ac:dyDescent="0.3">
      <c r="A9" s="4">
        <v>220201</v>
      </c>
      <c r="B9" s="5" t="s">
        <v>22</v>
      </c>
      <c r="C9" s="12">
        <f>SUM(C10:C13)</f>
        <v>16000000</v>
      </c>
      <c r="D9" s="12">
        <f t="shared" ref="D9:E9" si="2">SUM(D10:D13)</f>
        <v>13123000</v>
      </c>
      <c r="E9" s="12">
        <f t="shared" si="2"/>
        <v>10000000</v>
      </c>
    </row>
    <row r="10" spans="1:5" x14ac:dyDescent="0.3">
      <c r="A10" s="43">
        <v>22020101</v>
      </c>
      <c r="B10" s="44" t="s">
        <v>23</v>
      </c>
      <c r="C10" s="41"/>
      <c r="D10" s="41"/>
      <c r="E10" s="41"/>
    </row>
    <row r="11" spans="1:5" x14ac:dyDescent="0.3">
      <c r="A11" s="43">
        <v>22020102</v>
      </c>
      <c r="B11" s="44" t="s">
        <v>24</v>
      </c>
      <c r="C11" s="41">
        <v>16000000</v>
      </c>
      <c r="D11" s="41">
        <v>13123000</v>
      </c>
      <c r="E11" s="41">
        <v>10000000</v>
      </c>
    </row>
    <row r="12" spans="1:5" x14ac:dyDescent="0.3">
      <c r="A12" s="43">
        <v>22020103</v>
      </c>
      <c r="B12" s="44" t="s">
        <v>25</v>
      </c>
      <c r="C12" s="41"/>
      <c r="D12" s="41"/>
      <c r="E12" s="41"/>
    </row>
    <row r="13" spans="1:5" x14ac:dyDescent="0.3">
      <c r="A13" s="43">
        <v>22020104</v>
      </c>
      <c r="B13" s="44" t="s">
        <v>26</v>
      </c>
      <c r="C13" s="41"/>
      <c r="D13" s="41"/>
      <c r="E13" s="41"/>
    </row>
    <row r="14" spans="1:5" s="1" customFormat="1" x14ac:dyDescent="0.3">
      <c r="A14" s="4">
        <v>220202</v>
      </c>
      <c r="B14" s="5" t="s">
        <v>27</v>
      </c>
      <c r="C14" s="12">
        <f>SUM(C15:C21)</f>
        <v>0</v>
      </c>
      <c r="D14" s="12">
        <f>SUM(D15:D21)</f>
        <v>0</v>
      </c>
      <c r="E14" s="12">
        <f>SUM(E15:E21)</f>
        <v>0</v>
      </c>
    </row>
    <row r="15" spans="1:5" x14ac:dyDescent="0.3">
      <c r="A15" s="43">
        <v>22020201</v>
      </c>
      <c r="B15" s="44" t="s">
        <v>28</v>
      </c>
      <c r="C15" s="41"/>
      <c r="D15" s="41"/>
      <c r="E15" s="41"/>
    </row>
    <row r="16" spans="1:5" x14ac:dyDescent="0.3">
      <c r="A16" s="43">
        <v>22020202</v>
      </c>
      <c r="B16" s="44" t="s">
        <v>29</v>
      </c>
      <c r="C16" s="41"/>
      <c r="D16" s="41"/>
      <c r="E16" s="41"/>
    </row>
    <row r="17" spans="1:5" x14ac:dyDescent="0.3">
      <c r="A17" s="43">
        <v>22020203</v>
      </c>
      <c r="B17" s="44" t="s">
        <v>30</v>
      </c>
      <c r="C17" s="41"/>
      <c r="D17" s="41"/>
      <c r="E17" s="41"/>
    </row>
    <row r="18" spans="1:5" x14ac:dyDescent="0.3">
      <c r="A18" s="43">
        <v>22020204</v>
      </c>
      <c r="B18" s="44" t="s">
        <v>31</v>
      </c>
      <c r="C18" s="41"/>
      <c r="D18" s="41"/>
      <c r="E18" s="41"/>
    </row>
    <row r="19" spans="1:5" x14ac:dyDescent="0.3">
      <c r="A19" s="43">
        <v>22020205</v>
      </c>
      <c r="B19" s="44" t="s">
        <v>32</v>
      </c>
      <c r="C19" s="41"/>
      <c r="D19" s="41"/>
      <c r="E19" s="41"/>
    </row>
    <row r="20" spans="1:5" x14ac:dyDescent="0.3">
      <c r="A20" s="43">
        <v>22020206</v>
      </c>
      <c r="B20" s="44" t="s">
        <v>33</v>
      </c>
      <c r="C20" s="41"/>
      <c r="D20" s="41"/>
      <c r="E20" s="41"/>
    </row>
    <row r="21" spans="1:5" x14ac:dyDescent="0.3">
      <c r="A21" s="43">
        <v>22020210</v>
      </c>
      <c r="B21" s="44" t="s">
        <v>34</v>
      </c>
      <c r="C21" s="41"/>
      <c r="D21" s="41"/>
      <c r="E21" s="41"/>
    </row>
    <row r="22" spans="1:5" s="1" customFormat="1" x14ac:dyDescent="0.3">
      <c r="A22" s="4">
        <v>220203</v>
      </c>
      <c r="B22" s="5" t="s">
        <v>35</v>
      </c>
      <c r="C22" s="12">
        <f>SUM(C23:C35)</f>
        <v>5000000</v>
      </c>
      <c r="D22" s="12">
        <f t="shared" ref="D22:E22" si="3">SUM(D23:D35)</f>
        <v>2601789.9700000002</v>
      </c>
      <c r="E22" s="12">
        <f t="shared" si="3"/>
        <v>3500000</v>
      </c>
    </row>
    <row r="23" spans="1:5" x14ac:dyDescent="0.3">
      <c r="A23" s="43">
        <v>22020301</v>
      </c>
      <c r="B23" s="44" t="s">
        <v>36</v>
      </c>
      <c r="C23" s="41">
        <v>5000000</v>
      </c>
      <c r="D23" s="41">
        <v>2601789.9700000002</v>
      </c>
      <c r="E23" s="41">
        <v>1500000</v>
      </c>
    </row>
    <row r="24" spans="1:5" x14ac:dyDescent="0.3">
      <c r="A24" s="43">
        <v>22020302</v>
      </c>
      <c r="B24" s="44" t="s">
        <v>37</v>
      </c>
      <c r="C24" s="41"/>
      <c r="D24" s="41"/>
      <c r="E24" s="41"/>
    </row>
    <row r="25" spans="1:5" x14ac:dyDescent="0.3">
      <c r="A25" s="43">
        <v>22020303</v>
      </c>
      <c r="B25" s="44" t="s">
        <v>38</v>
      </c>
      <c r="C25" s="41"/>
      <c r="D25" s="41"/>
      <c r="E25" s="41"/>
    </row>
    <row r="26" spans="1:5" x14ac:dyDescent="0.3">
      <c r="A26" s="43">
        <v>22020304</v>
      </c>
      <c r="B26" s="44" t="s">
        <v>39</v>
      </c>
      <c r="C26" s="41"/>
      <c r="D26" s="41"/>
      <c r="E26" s="41"/>
    </row>
    <row r="27" spans="1:5" x14ac:dyDescent="0.3">
      <c r="A27" s="43">
        <v>22020305</v>
      </c>
      <c r="B27" s="44" t="s">
        <v>40</v>
      </c>
      <c r="C27" s="41"/>
      <c r="D27" s="41"/>
      <c r="E27" s="41">
        <v>500000</v>
      </c>
    </row>
    <row r="28" spans="1:5" x14ac:dyDescent="0.3">
      <c r="A28" s="43">
        <v>22020306</v>
      </c>
      <c r="B28" s="44" t="s">
        <v>41</v>
      </c>
      <c r="C28" s="41"/>
      <c r="D28" s="41"/>
      <c r="E28" s="41">
        <v>1000000</v>
      </c>
    </row>
    <row r="29" spans="1:5" x14ac:dyDescent="0.3">
      <c r="A29" s="43">
        <v>22020307</v>
      </c>
      <c r="B29" s="44" t="s">
        <v>42</v>
      </c>
      <c r="C29" s="41"/>
      <c r="D29" s="41"/>
      <c r="E29" s="41"/>
    </row>
    <row r="30" spans="1:5" x14ac:dyDescent="0.3">
      <c r="A30" s="43">
        <v>22020308</v>
      </c>
      <c r="B30" s="44" t="s">
        <v>43</v>
      </c>
      <c r="C30" s="41"/>
      <c r="D30" s="41"/>
      <c r="E30" s="41"/>
    </row>
    <row r="31" spans="1:5" x14ac:dyDescent="0.3">
      <c r="A31" s="43">
        <v>22020309</v>
      </c>
      <c r="B31" s="44" t="s">
        <v>44</v>
      </c>
      <c r="C31" s="41"/>
      <c r="D31" s="41"/>
      <c r="E31" s="41">
        <v>500000</v>
      </c>
    </row>
    <row r="32" spans="1:5" x14ac:dyDescent="0.3">
      <c r="A32" s="43">
        <v>22020310</v>
      </c>
      <c r="B32" s="44" t="s">
        <v>45</v>
      </c>
      <c r="C32" s="41"/>
      <c r="D32" s="41"/>
      <c r="E32" s="41"/>
    </row>
    <row r="33" spans="1:5" x14ac:dyDescent="0.3">
      <c r="A33" s="43">
        <v>22020311</v>
      </c>
      <c r="B33" s="44" t="s">
        <v>46</v>
      </c>
      <c r="C33" s="41"/>
      <c r="D33" s="41"/>
      <c r="E33" s="41"/>
    </row>
    <row r="34" spans="1:5" x14ac:dyDescent="0.3">
      <c r="A34" s="43">
        <v>22020312</v>
      </c>
      <c r="B34" s="44" t="s">
        <v>47</v>
      </c>
      <c r="C34" s="41"/>
      <c r="D34" s="41"/>
      <c r="E34" s="41"/>
    </row>
    <row r="35" spans="1:5" x14ac:dyDescent="0.3">
      <c r="A35" s="43">
        <v>22020313</v>
      </c>
      <c r="B35" s="44" t="s">
        <v>48</v>
      </c>
      <c r="C35" s="41"/>
      <c r="D35" s="41"/>
      <c r="E35" s="41"/>
    </row>
    <row r="36" spans="1:5" s="1" customFormat="1" x14ac:dyDescent="0.3">
      <c r="A36" s="4">
        <v>220204</v>
      </c>
      <c r="B36" s="5" t="s">
        <v>49</v>
      </c>
      <c r="C36" s="12">
        <f>SUM(C37:C44)</f>
        <v>16000000</v>
      </c>
      <c r="D36" s="12">
        <f t="shared" ref="D36:E36" si="4">SUM(D37:D44)</f>
        <v>10824172.620000001</v>
      </c>
      <c r="E36" s="12">
        <f t="shared" si="4"/>
        <v>9500000</v>
      </c>
    </row>
    <row r="37" spans="1:5" x14ac:dyDescent="0.3">
      <c r="A37" s="43">
        <v>22020401</v>
      </c>
      <c r="B37" s="44" t="s">
        <v>50</v>
      </c>
      <c r="C37" s="41">
        <v>5000000</v>
      </c>
      <c r="D37" s="41">
        <v>3897000</v>
      </c>
      <c r="E37" s="41">
        <v>3000000</v>
      </c>
    </row>
    <row r="38" spans="1:5" x14ac:dyDescent="0.3">
      <c r="A38" s="43">
        <v>22020402</v>
      </c>
      <c r="B38" s="44" t="s">
        <v>51</v>
      </c>
      <c r="C38" s="41">
        <v>6000000</v>
      </c>
      <c r="D38" s="41">
        <v>4189172.62</v>
      </c>
      <c r="E38" s="41">
        <v>2500000</v>
      </c>
    </row>
    <row r="39" spans="1:5" x14ac:dyDescent="0.3">
      <c r="A39" s="43">
        <v>22020403</v>
      </c>
      <c r="B39" s="44" t="s">
        <v>52</v>
      </c>
      <c r="C39" s="41">
        <v>5000000</v>
      </c>
      <c r="D39" s="41">
        <v>2738000</v>
      </c>
      <c r="E39" s="41">
        <v>2500000</v>
      </c>
    </row>
    <row r="40" spans="1:5" x14ac:dyDescent="0.3">
      <c r="A40" s="43">
        <v>22020404</v>
      </c>
      <c r="B40" s="44" t="s">
        <v>53</v>
      </c>
      <c r="C40" s="41"/>
      <c r="D40" s="41"/>
      <c r="E40" s="41"/>
    </row>
    <row r="41" spans="1:5" x14ac:dyDescent="0.3">
      <c r="A41" s="43">
        <v>22020405</v>
      </c>
      <c r="B41" s="44" t="s">
        <v>54</v>
      </c>
      <c r="C41" s="41"/>
      <c r="D41" s="41"/>
      <c r="E41" s="41">
        <v>1500000</v>
      </c>
    </row>
    <row r="42" spans="1:5" x14ac:dyDescent="0.3">
      <c r="A42" s="43">
        <v>22020406</v>
      </c>
      <c r="B42" s="44" t="s">
        <v>55</v>
      </c>
      <c r="C42" s="41"/>
      <c r="D42" s="41"/>
      <c r="E42" s="41"/>
    </row>
    <row r="43" spans="1:5" x14ac:dyDescent="0.3">
      <c r="A43" s="43">
        <v>22020410</v>
      </c>
      <c r="B43" s="44" t="s">
        <v>56</v>
      </c>
      <c r="C43" s="41"/>
      <c r="D43" s="41"/>
      <c r="E43" s="41"/>
    </row>
    <row r="44" spans="1:5" x14ac:dyDescent="0.3">
      <c r="A44" s="43">
        <v>22020411</v>
      </c>
      <c r="B44" s="44" t="s">
        <v>57</v>
      </c>
      <c r="C44" s="41"/>
      <c r="D44" s="41"/>
      <c r="E44" s="41"/>
    </row>
    <row r="45" spans="1:5" s="1" customFormat="1" x14ac:dyDescent="0.3">
      <c r="A45" s="4">
        <v>220205</v>
      </c>
      <c r="B45" s="5" t="s">
        <v>58</v>
      </c>
      <c r="C45" s="12">
        <f>SUM(C46:C47)</f>
        <v>10000000</v>
      </c>
      <c r="D45" s="12">
        <f t="shared" ref="D45:E45" si="5">SUM(D46:D47)</f>
        <v>8689500</v>
      </c>
      <c r="E45" s="12">
        <f t="shared" si="5"/>
        <v>10000000</v>
      </c>
    </row>
    <row r="46" spans="1:5" x14ac:dyDescent="0.3">
      <c r="A46" s="43">
        <v>22020501</v>
      </c>
      <c r="B46" s="44" t="s">
        <v>59</v>
      </c>
      <c r="C46" s="41">
        <v>10000000</v>
      </c>
      <c r="D46" s="41">
        <v>8689500</v>
      </c>
      <c r="E46" s="41">
        <v>10000000</v>
      </c>
    </row>
    <row r="47" spans="1:5" x14ac:dyDescent="0.3">
      <c r="A47" s="43">
        <v>22020502</v>
      </c>
      <c r="B47" s="44" t="s">
        <v>60</v>
      </c>
      <c r="C47" s="41"/>
      <c r="D47" s="41"/>
      <c r="E47" s="41"/>
    </row>
    <row r="48" spans="1:5" s="1" customFormat="1" x14ac:dyDescent="0.3">
      <c r="A48" s="4">
        <v>220206</v>
      </c>
      <c r="B48" s="5" t="s">
        <v>61</v>
      </c>
      <c r="C48" s="12">
        <f>SUM(C49:C53)</f>
        <v>0</v>
      </c>
      <c r="D48" s="12">
        <f t="shared" ref="D48:E48" si="6">SUM(D49:D53)</f>
        <v>0</v>
      </c>
      <c r="E48" s="12">
        <f t="shared" si="6"/>
        <v>0</v>
      </c>
    </row>
    <row r="49" spans="1:5" x14ac:dyDescent="0.3">
      <c r="A49" s="43">
        <v>22020601</v>
      </c>
      <c r="B49" s="44" t="s">
        <v>62</v>
      </c>
      <c r="C49" s="41"/>
      <c r="D49" s="41"/>
      <c r="E49" s="41"/>
    </row>
    <row r="50" spans="1:5" x14ac:dyDescent="0.3">
      <c r="A50" s="43">
        <v>22020602</v>
      </c>
      <c r="B50" s="44" t="s">
        <v>63</v>
      </c>
      <c r="C50" s="41"/>
      <c r="D50" s="41"/>
      <c r="E50" s="41"/>
    </row>
    <row r="51" spans="1:5" x14ac:dyDescent="0.3">
      <c r="A51" s="43">
        <v>22020603</v>
      </c>
      <c r="B51" s="44" t="s">
        <v>64</v>
      </c>
      <c r="C51" s="41"/>
      <c r="D51" s="41"/>
      <c r="E51" s="41"/>
    </row>
    <row r="52" spans="1:5" x14ac:dyDescent="0.3">
      <c r="A52" s="43">
        <v>22020604</v>
      </c>
      <c r="B52" s="44" t="s">
        <v>65</v>
      </c>
      <c r="C52" s="41"/>
      <c r="D52" s="41"/>
      <c r="E52" s="41"/>
    </row>
    <row r="53" spans="1:5" x14ac:dyDescent="0.3">
      <c r="A53" s="43">
        <v>22020605</v>
      </c>
      <c r="B53" s="44" t="s">
        <v>66</v>
      </c>
      <c r="C53" s="41"/>
      <c r="D53" s="41"/>
      <c r="E53" s="41"/>
    </row>
    <row r="54" spans="1:5" s="1" customFormat="1" x14ac:dyDescent="0.3">
      <c r="A54" s="4">
        <v>220207</v>
      </c>
      <c r="B54" s="5" t="s">
        <v>67</v>
      </c>
      <c r="C54" s="12">
        <f>SUM(C55:C62)</f>
        <v>0</v>
      </c>
      <c r="D54" s="12">
        <f t="shared" ref="D54:E54" si="7">SUM(D55:D62)</f>
        <v>0</v>
      </c>
      <c r="E54" s="12">
        <f t="shared" si="7"/>
        <v>0</v>
      </c>
    </row>
    <row r="55" spans="1:5" x14ac:dyDescent="0.3">
      <c r="A55" s="43">
        <v>22020701</v>
      </c>
      <c r="B55" s="44" t="s">
        <v>68</v>
      </c>
      <c r="C55" s="41"/>
      <c r="D55" s="41"/>
      <c r="E55" s="41"/>
    </row>
    <row r="56" spans="1:5" x14ac:dyDescent="0.3">
      <c r="A56" s="43">
        <v>22020702</v>
      </c>
      <c r="B56" s="44" t="s">
        <v>69</v>
      </c>
      <c r="C56" s="41"/>
      <c r="D56" s="41"/>
      <c r="E56" s="41"/>
    </row>
    <row r="57" spans="1:5" x14ac:dyDescent="0.3">
      <c r="A57" s="43">
        <v>22020703</v>
      </c>
      <c r="B57" s="44" t="s">
        <v>70</v>
      </c>
      <c r="C57" s="41"/>
      <c r="D57" s="41"/>
      <c r="E57" s="41"/>
    </row>
    <row r="58" spans="1:5" x14ac:dyDescent="0.3">
      <c r="A58" s="43">
        <v>22020707</v>
      </c>
      <c r="B58" s="44" t="s">
        <v>71</v>
      </c>
      <c r="C58" s="41"/>
      <c r="D58" s="41"/>
      <c r="E58" s="41"/>
    </row>
    <row r="59" spans="1:5" x14ac:dyDescent="0.3">
      <c r="A59" s="43">
        <v>22020708</v>
      </c>
      <c r="B59" s="44" t="s">
        <v>72</v>
      </c>
      <c r="C59" s="41"/>
      <c r="D59" s="41"/>
      <c r="E59" s="41"/>
    </row>
    <row r="60" spans="1:5" x14ac:dyDescent="0.3">
      <c r="A60" s="43">
        <v>22020709</v>
      </c>
      <c r="B60" s="44" t="s">
        <v>73</v>
      </c>
      <c r="C60" s="41"/>
      <c r="D60" s="41"/>
      <c r="E60" s="41"/>
    </row>
    <row r="61" spans="1:5" x14ac:dyDescent="0.3">
      <c r="A61" s="43">
        <v>22020711</v>
      </c>
      <c r="B61" s="44" t="s">
        <v>74</v>
      </c>
      <c r="C61" s="41"/>
      <c r="D61" s="41"/>
      <c r="E61" s="41"/>
    </row>
    <row r="62" spans="1:5" x14ac:dyDescent="0.3">
      <c r="A62" s="43">
        <v>22020712</v>
      </c>
      <c r="B62" s="44" t="s">
        <v>75</v>
      </c>
      <c r="C62" s="41"/>
      <c r="D62" s="41"/>
      <c r="E62" s="41"/>
    </row>
    <row r="63" spans="1:5" s="1" customFormat="1" x14ac:dyDescent="0.3">
      <c r="A63" s="4">
        <v>220208</v>
      </c>
      <c r="B63" s="5" t="s">
        <v>76</v>
      </c>
      <c r="C63" s="12">
        <f>SUM(C64:C66)</f>
        <v>0</v>
      </c>
      <c r="D63" s="12">
        <f t="shared" ref="D63:E63" si="8">SUM(D64:D66)</f>
        <v>0</v>
      </c>
      <c r="E63" s="12">
        <f t="shared" si="8"/>
        <v>5500000</v>
      </c>
    </row>
    <row r="64" spans="1:5" x14ac:dyDescent="0.3">
      <c r="A64" s="43">
        <v>22020801</v>
      </c>
      <c r="B64" s="44" t="s">
        <v>77</v>
      </c>
      <c r="C64" s="41"/>
      <c r="D64" s="41"/>
      <c r="E64" s="41">
        <v>3500000</v>
      </c>
    </row>
    <row r="65" spans="1:5" x14ac:dyDescent="0.3">
      <c r="A65" s="43">
        <v>22020802</v>
      </c>
      <c r="B65" s="44" t="s">
        <v>78</v>
      </c>
      <c r="C65" s="41"/>
      <c r="D65" s="41"/>
      <c r="E65" s="41">
        <v>0</v>
      </c>
    </row>
    <row r="66" spans="1:5" x14ac:dyDescent="0.3">
      <c r="A66" s="43">
        <v>22020803</v>
      </c>
      <c r="B66" s="44" t="s">
        <v>79</v>
      </c>
      <c r="C66" s="41"/>
      <c r="D66" s="41"/>
      <c r="E66" s="41">
        <v>2000000</v>
      </c>
    </row>
    <row r="67" spans="1:5" s="1" customFormat="1" x14ac:dyDescent="0.3">
      <c r="A67" s="4">
        <v>220209</v>
      </c>
      <c r="B67" s="5" t="s">
        <v>80</v>
      </c>
      <c r="C67" s="12">
        <f>SUM(C68:C69)</f>
        <v>0</v>
      </c>
      <c r="D67" s="12">
        <f t="shared" ref="D67:E67" si="9">SUM(D68:D69)</f>
        <v>0</v>
      </c>
      <c r="E67" s="12">
        <f t="shared" si="9"/>
        <v>0</v>
      </c>
    </row>
    <row r="68" spans="1:5" x14ac:dyDescent="0.3">
      <c r="A68" s="43">
        <v>22020901</v>
      </c>
      <c r="B68" s="44" t="s">
        <v>81</v>
      </c>
      <c r="C68" s="41"/>
      <c r="D68" s="41"/>
      <c r="E68" s="41"/>
    </row>
    <row r="69" spans="1:5" x14ac:dyDescent="0.3">
      <c r="A69" s="43">
        <v>22020902</v>
      </c>
      <c r="B69" s="44" t="s">
        <v>82</v>
      </c>
      <c r="C69" s="41"/>
      <c r="D69" s="41"/>
      <c r="E69" s="41"/>
    </row>
    <row r="70" spans="1:5" s="1" customFormat="1" x14ac:dyDescent="0.3">
      <c r="A70" s="4">
        <v>220210</v>
      </c>
      <c r="B70" s="5" t="s">
        <v>83</v>
      </c>
      <c r="C70" s="12">
        <f>SUM(C71:C83)</f>
        <v>35500000</v>
      </c>
      <c r="D70" s="12">
        <f t="shared" ref="D70:E70" si="10">SUM(D71:D83)</f>
        <v>17597600</v>
      </c>
      <c r="E70" s="12">
        <f t="shared" si="10"/>
        <v>22500000</v>
      </c>
    </row>
    <row r="71" spans="1:5" x14ac:dyDescent="0.3">
      <c r="A71" s="43">
        <v>22021001</v>
      </c>
      <c r="B71" s="44" t="s">
        <v>84</v>
      </c>
      <c r="C71" s="41">
        <v>10000000</v>
      </c>
      <c r="D71" s="41">
        <v>3842000</v>
      </c>
      <c r="E71" s="41">
        <v>7500000</v>
      </c>
    </row>
    <row r="72" spans="1:5" x14ac:dyDescent="0.3">
      <c r="A72" s="43">
        <v>22021002</v>
      </c>
      <c r="B72" s="44" t="s">
        <v>85</v>
      </c>
      <c r="C72" s="41">
        <v>7000000</v>
      </c>
      <c r="D72" s="41">
        <v>2400000</v>
      </c>
      <c r="E72" s="41"/>
    </row>
    <row r="73" spans="1:5" x14ac:dyDescent="0.3">
      <c r="A73" s="43">
        <v>22021003</v>
      </c>
      <c r="B73" s="44" t="s">
        <v>86</v>
      </c>
      <c r="C73" s="41"/>
      <c r="D73" s="41"/>
      <c r="E73" s="41"/>
    </row>
    <row r="74" spans="1:5" x14ac:dyDescent="0.3">
      <c r="A74" s="43">
        <v>22021004</v>
      </c>
      <c r="B74" s="44" t="s">
        <v>87</v>
      </c>
      <c r="C74" s="41"/>
      <c r="D74" s="41"/>
      <c r="E74" s="41"/>
    </row>
    <row r="75" spans="1:5" x14ac:dyDescent="0.3">
      <c r="A75" s="43">
        <v>22021006</v>
      </c>
      <c r="B75" s="44" t="s">
        <v>88</v>
      </c>
      <c r="C75" s="41"/>
      <c r="D75" s="41"/>
      <c r="E75" s="41"/>
    </row>
    <row r="76" spans="1:5" x14ac:dyDescent="0.3">
      <c r="A76" s="43">
        <v>22021007</v>
      </c>
      <c r="B76" s="44" t="s">
        <v>89</v>
      </c>
      <c r="C76" s="41">
        <v>18500000</v>
      </c>
      <c r="D76" s="41">
        <v>11355600</v>
      </c>
      <c r="E76" s="41">
        <v>15000000</v>
      </c>
    </row>
    <row r="77" spans="1:5" x14ac:dyDescent="0.3">
      <c r="A77" s="43">
        <v>22021008</v>
      </c>
      <c r="B77" s="44" t="s">
        <v>90</v>
      </c>
      <c r="C77" s="41"/>
      <c r="D77" s="41"/>
      <c r="E77" s="41"/>
    </row>
    <row r="78" spans="1:5" x14ac:dyDescent="0.3">
      <c r="A78" s="43">
        <v>22021009</v>
      </c>
      <c r="B78" s="44" t="s">
        <v>91</v>
      </c>
      <c r="C78" s="41"/>
      <c r="D78" s="41"/>
      <c r="E78" s="41"/>
    </row>
    <row r="79" spans="1:5" x14ac:dyDescent="0.3">
      <c r="A79" s="43">
        <v>22021010</v>
      </c>
      <c r="B79" s="44" t="s">
        <v>92</v>
      </c>
      <c r="C79" s="41"/>
      <c r="D79" s="41"/>
      <c r="E79" s="41"/>
    </row>
    <row r="80" spans="1:5" x14ac:dyDescent="0.3">
      <c r="A80" s="43">
        <v>22021014</v>
      </c>
      <c r="B80" s="44" t="s">
        <v>93</v>
      </c>
      <c r="C80" s="41"/>
      <c r="D80" s="41"/>
      <c r="E80" s="41"/>
    </row>
    <row r="81" spans="1:5" x14ac:dyDescent="0.3">
      <c r="A81" s="43">
        <v>22021020</v>
      </c>
      <c r="B81" s="44" t="s">
        <v>94</v>
      </c>
      <c r="C81" s="41"/>
      <c r="D81" s="41"/>
      <c r="E81" s="41"/>
    </row>
    <row r="82" spans="1:5" x14ac:dyDescent="0.3">
      <c r="A82" s="43">
        <v>22021050</v>
      </c>
      <c r="B82" s="44" t="s">
        <v>95</v>
      </c>
      <c r="C82" s="41"/>
      <c r="D82" s="41"/>
      <c r="E82" s="41"/>
    </row>
    <row r="83" spans="1:5" x14ac:dyDescent="0.3">
      <c r="A83" s="43">
        <v>22021052</v>
      </c>
      <c r="B83" s="44" t="s">
        <v>96</v>
      </c>
      <c r="C83" s="41"/>
      <c r="D83" s="41"/>
      <c r="E83" s="41"/>
    </row>
    <row r="84" spans="1:5" s="1" customFormat="1" x14ac:dyDescent="0.3">
      <c r="A84" s="4">
        <v>2204</v>
      </c>
      <c r="B84" s="5" t="s">
        <v>97</v>
      </c>
      <c r="C84" s="12">
        <f>C85</f>
        <v>120000000</v>
      </c>
      <c r="D84" s="12">
        <f t="shared" ref="D84:E84" si="11">D85</f>
        <v>15649588.24</v>
      </c>
      <c r="E84" s="12">
        <f t="shared" si="11"/>
        <v>0</v>
      </c>
    </row>
    <row r="85" spans="1:5" s="1" customFormat="1" x14ac:dyDescent="0.3">
      <c r="A85" s="4">
        <v>220401</v>
      </c>
      <c r="B85" s="5" t="s">
        <v>98</v>
      </c>
      <c r="C85" s="12">
        <f>SUM(C86:C87)</f>
        <v>120000000</v>
      </c>
      <c r="D85" s="12">
        <f>SUM(D86:D87)</f>
        <v>15649588.24</v>
      </c>
      <c r="E85" s="12">
        <f>SUM(E86:E87)</f>
        <v>0</v>
      </c>
    </row>
    <row r="86" spans="1:5" x14ac:dyDescent="0.3">
      <c r="A86" s="43">
        <v>22040105</v>
      </c>
      <c r="B86" s="44" t="s">
        <v>99</v>
      </c>
      <c r="C86" s="41">
        <v>50000000</v>
      </c>
      <c r="D86" s="41">
        <v>7749588.2400000002</v>
      </c>
      <c r="E86" s="41"/>
    </row>
    <row r="87" spans="1:5" x14ac:dyDescent="0.3">
      <c r="A87" s="43">
        <v>22040109</v>
      </c>
      <c r="B87" s="44" t="s">
        <v>100</v>
      </c>
      <c r="C87" s="41">
        <v>70000000</v>
      </c>
      <c r="D87" s="41">
        <v>7900000</v>
      </c>
      <c r="E87" s="41"/>
    </row>
    <row r="88" spans="1:5" s="1" customFormat="1" x14ac:dyDescent="0.3">
      <c r="A88" s="4">
        <v>2205</v>
      </c>
      <c r="B88" s="5" t="s">
        <v>101</v>
      </c>
      <c r="C88" s="12">
        <f>C89</f>
        <v>0</v>
      </c>
      <c r="D88" s="12">
        <f t="shared" ref="D88:E88" si="12">D89</f>
        <v>0</v>
      </c>
      <c r="E88" s="12">
        <f t="shared" si="12"/>
        <v>0</v>
      </c>
    </row>
    <row r="89" spans="1:5" s="1" customFormat="1" x14ac:dyDescent="0.3">
      <c r="A89" s="4">
        <v>220501</v>
      </c>
      <c r="B89" s="5" t="s">
        <v>102</v>
      </c>
      <c r="C89" s="12">
        <f>SUM(C90:C92)</f>
        <v>0</v>
      </c>
      <c r="D89" s="12">
        <f t="shared" ref="D89:E89" si="13">SUM(D90:D92)</f>
        <v>0</v>
      </c>
      <c r="E89" s="12">
        <f t="shared" si="13"/>
        <v>0</v>
      </c>
    </row>
    <row r="90" spans="1:5" x14ac:dyDescent="0.3">
      <c r="A90" s="43">
        <v>22050105</v>
      </c>
      <c r="B90" s="44" t="s">
        <v>103</v>
      </c>
      <c r="C90" s="41"/>
      <c r="D90" s="41"/>
      <c r="E90" s="41"/>
    </row>
    <row r="91" spans="1:5" x14ac:dyDescent="0.3">
      <c r="A91" s="43">
        <v>22050108</v>
      </c>
      <c r="B91" s="44" t="s">
        <v>104</v>
      </c>
      <c r="C91" s="41"/>
      <c r="D91" s="41"/>
      <c r="E91" s="41"/>
    </row>
    <row r="92" spans="1:5" x14ac:dyDescent="0.3">
      <c r="A92" s="43">
        <v>22050110</v>
      </c>
      <c r="B92" s="44" t="s">
        <v>105</v>
      </c>
      <c r="C92" s="41"/>
      <c r="D92" s="41"/>
      <c r="E92" s="41"/>
    </row>
    <row r="93" spans="1:5" s="1" customFormat="1" x14ac:dyDescent="0.3">
      <c r="A93" s="4">
        <v>2206</v>
      </c>
      <c r="B93" s="5" t="s">
        <v>106</v>
      </c>
      <c r="C93" s="12">
        <f>C94+C96</f>
        <v>0</v>
      </c>
      <c r="D93" s="12">
        <f t="shared" ref="D93:E93" si="14">D94+D96</f>
        <v>0</v>
      </c>
      <c r="E93" s="12">
        <f t="shared" si="14"/>
        <v>0</v>
      </c>
    </row>
    <row r="94" spans="1:5" s="1" customFormat="1" x14ac:dyDescent="0.3">
      <c r="A94" s="4">
        <v>220603</v>
      </c>
      <c r="B94" s="5" t="s">
        <v>107</v>
      </c>
      <c r="C94" s="12">
        <f>C95</f>
        <v>0</v>
      </c>
      <c r="D94" s="12">
        <f t="shared" ref="D94:E94" si="15">D95</f>
        <v>0</v>
      </c>
      <c r="E94" s="12">
        <f t="shared" si="15"/>
        <v>0</v>
      </c>
    </row>
    <row r="95" spans="1:5" x14ac:dyDescent="0.3">
      <c r="A95" s="43">
        <v>22060301</v>
      </c>
      <c r="B95" s="44" t="s">
        <v>108</v>
      </c>
      <c r="C95" s="41"/>
      <c r="D95" s="41"/>
      <c r="E95" s="41"/>
    </row>
    <row r="96" spans="1:5" s="1" customFormat="1" x14ac:dyDescent="0.3">
      <c r="A96" s="4">
        <v>220604</v>
      </c>
      <c r="B96" s="5" t="s">
        <v>109</v>
      </c>
      <c r="C96" s="12">
        <f>SUM(C97:C98)</f>
        <v>0</v>
      </c>
      <c r="D96" s="12">
        <f t="shared" ref="D96:E96" si="16">SUM(D97:D98)</f>
        <v>0</v>
      </c>
      <c r="E96" s="12">
        <f t="shared" si="16"/>
        <v>0</v>
      </c>
    </row>
    <row r="97" spans="1:5" x14ac:dyDescent="0.3">
      <c r="A97" s="43">
        <v>22060401</v>
      </c>
      <c r="B97" s="44" t="s">
        <v>110</v>
      </c>
      <c r="C97" s="41"/>
      <c r="D97" s="41"/>
      <c r="E97" s="41"/>
    </row>
    <row r="98" spans="1:5" x14ac:dyDescent="0.3">
      <c r="A98" s="48"/>
      <c r="B98" s="48"/>
      <c r="C98" s="41"/>
      <c r="D98" s="41"/>
      <c r="E98" s="41"/>
    </row>
  </sheetData>
  <sheetProtection algorithmName="SHA-512" hashValue="3wyUqbk/BUEJnCrJYn1hns41+zznBB/bWqt79vRqQCS7FELoF5uEuuiGa+EOaYliwIlMpSQAN0A9wQS/yzCvVg==" saltValue="S/5JPJS1tnbcU+O1hOV+SQ==" spinCount="100000"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scale="85" orientation="landscape" r:id="rId1"/>
  <headerFooter>
    <oddFooter>&amp;CPage 30</oddFooter>
  </headerFooter>
  <rowBreaks count="2" manualBreakCount="2">
    <brk id="35" max="16383" man="1"/>
    <brk id="69"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F70"/>
  <sheetViews>
    <sheetView view="pageBreakPreview" topLeftCell="A4" zoomScale="60" zoomScaleNormal="130" zoomScalePageLayoutView="70" workbookViewId="0">
      <selection activeCell="A8" sqref="A8:XFD8"/>
    </sheetView>
  </sheetViews>
  <sheetFormatPr defaultColWidth="8.81640625" defaultRowHeight="15" x14ac:dyDescent="0.3"/>
  <cols>
    <col min="1" max="1" width="22.26953125" style="49" bestFit="1" customWidth="1"/>
    <col min="2" max="2" width="13.1796875" style="49" bestFit="1" customWidth="1"/>
    <col min="3" max="3" width="50.7265625" style="49" customWidth="1"/>
    <col min="4" max="4" width="24.1796875" style="49" customWidth="1"/>
    <col min="5" max="5" width="24.453125" style="49" customWidth="1"/>
    <col min="6" max="6" width="24" style="49" customWidth="1"/>
    <col min="7" max="16384" width="8.81640625" style="49"/>
  </cols>
  <sheetData>
    <row r="1" spans="1:6" x14ac:dyDescent="0.3">
      <c r="A1" s="108" t="s">
        <v>143</v>
      </c>
      <c r="B1" s="108"/>
      <c r="C1" s="108"/>
      <c r="D1" s="108"/>
      <c r="E1" s="108"/>
    </row>
    <row r="2" spans="1:6" x14ac:dyDescent="0.3">
      <c r="A2" s="109" t="s">
        <v>737</v>
      </c>
      <c r="B2" s="109"/>
      <c r="C2" s="109"/>
      <c r="D2" s="109"/>
      <c r="E2" s="109"/>
    </row>
    <row r="3" spans="1:6" x14ac:dyDescent="0.3">
      <c r="A3" s="109" t="s">
        <v>679</v>
      </c>
      <c r="B3" s="109"/>
      <c r="C3" s="109"/>
      <c r="D3" s="109"/>
      <c r="E3" s="109"/>
    </row>
    <row r="5" spans="1:6" ht="45" x14ac:dyDescent="0.3">
      <c r="A5" s="50" t="s">
        <v>145</v>
      </c>
      <c r="B5" s="50" t="s">
        <v>144</v>
      </c>
      <c r="C5" s="50" t="s">
        <v>112</v>
      </c>
      <c r="D5" s="50" t="s">
        <v>596</v>
      </c>
      <c r="E5" s="50" t="s">
        <v>597</v>
      </c>
      <c r="F5" s="50" t="s">
        <v>598</v>
      </c>
    </row>
    <row r="6" spans="1:6" s="1" customFormat="1" x14ac:dyDescent="0.3">
      <c r="A6" s="8" t="s">
        <v>601</v>
      </c>
      <c r="B6" s="4">
        <v>3</v>
      </c>
      <c r="C6" s="5" t="s">
        <v>113</v>
      </c>
      <c r="D6" s="11">
        <f>D7+D20+D23+D26+D36+D39+D43+D55+D62+D68</f>
        <v>897888918</v>
      </c>
      <c r="E6" s="11">
        <f>E7+E20+E23+E26+E36+E39+E43+E55+E62+E68</f>
        <v>319740000</v>
      </c>
      <c r="F6" s="11">
        <f>F7+F20+F23+F26+F36+F39+F43+F55+F62+F68</f>
        <v>375000000</v>
      </c>
    </row>
    <row r="7" spans="1:6" s="1" customFormat="1" x14ac:dyDescent="0.3">
      <c r="A7" s="5"/>
      <c r="B7" s="4">
        <v>32010100</v>
      </c>
      <c r="C7" s="5" t="s">
        <v>114</v>
      </c>
      <c r="D7" s="11">
        <f>SUM(D8:D19)</f>
        <v>330000000</v>
      </c>
      <c r="E7" s="11">
        <f>SUM(E8:E19)</f>
        <v>16240000</v>
      </c>
      <c r="F7" s="11">
        <f>SUM(F8:F19)</f>
        <v>140000000</v>
      </c>
    </row>
    <row r="8" spans="1:6" hidden="1" x14ac:dyDescent="0.3">
      <c r="A8" s="42"/>
      <c r="B8" s="43">
        <v>32010101</v>
      </c>
      <c r="C8" s="44" t="s">
        <v>760</v>
      </c>
      <c r="D8" s="45"/>
      <c r="E8" s="45"/>
      <c r="F8" s="45"/>
    </row>
    <row r="9" spans="1:6" s="73" customFormat="1" x14ac:dyDescent="0.3">
      <c r="A9" s="67">
        <v>13250000000001</v>
      </c>
      <c r="B9" s="68">
        <v>32010101</v>
      </c>
      <c r="C9" s="69" t="s">
        <v>761</v>
      </c>
      <c r="D9" s="100">
        <v>260000000</v>
      </c>
      <c r="E9" s="99">
        <v>10700000</v>
      </c>
      <c r="F9" s="98">
        <v>50000000</v>
      </c>
    </row>
    <row r="10" spans="1:6" s="73" customFormat="1" hidden="1" x14ac:dyDescent="0.3">
      <c r="A10" s="67"/>
      <c r="B10" s="68">
        <v>32010102</v>
      </c>
      <c r="C10" s="74" t="s">
        <v>762</v>
      </c>
      <c r="D10" s="100"/>
      <c r="E10" s="99"/>
      <c r="F10" s="98"/>
    </row>
    <row r="11" spans="1:6" s="73" customFormat="1" x14ac:dyDescent="0.3">
      <c r="A11" s="67">
        <v>13250000000002</v>
      </c>
      <c r="B11" s="68">
        <v>32010102</v>
      </c>
      <c r="C11" s="69" t="s">
        <v>763</v>
      </c>
      <c r="D11" s="100">
        <v>10500000</v>
      </c>
      <c r="E11" s="99">
        <v>0</v>
      </c>
      <c r="F11" s="98">
        <v>50000000</v>
      </c>
    </row>
    <row r="12" spans="1:6" s="73" customFormat="1" ht="25" x14ac:dyDescent="0.3">
      <c r="A12" s="67">
        <v>13250000000003</v>
      </c>
      <c r="B12" s="68">
        <v>32010102</v>
      </c>
      <c r="C12" s="75" t="s">
        <v>764</v>
      </c>
      <c r="D12" s="100">
        <v>0</v>
      </c>
      <c r="E12" s="99">
        <v>0</v>
      </c>
      <c r="F12" s="98">
        <v>5000000</v>
      </c>
    </row>
    <row r="13" spans="1:6" s="73" customFormat="1" x14ac:dyDescent="0.3">
      <c r="A13" s="67">
        <v>13250000000004</v>
      </c>
      <c r="B13" s="68">
        <v>32010102</v>
      </c>
      <c r="C13" s="69" t="s">
        <v>765</v>
      </c>
      <c r="D13" s="100">
        <v>10000000</v>
      </c>
      <c r="E13" s="99">
        <v>1040000</v>
      </c>
      <c r="F13" s="98">
        <v>10000000</v>
      </c>
    </row>
    <row r="14" spans="1:6" s="73" customFormat="1" x14ac:dyDescent="0.3">
      <c r="A14" s="67">
        <v>13250000000005</v>
      </c>
      <c r="B14" s="68">
        <v>32010102</v>
      </c>
      <c r="C14" s="69" t="s">
        <v>766</v>
      </c>
      <c r="D14" s="100">
        <v>4000000</v>
      </c>
      <c r="E14" s="99">
        <v>2000000</v>
      </c>
      <c r="F14" s="98">
        <v>0</v>
      </c>
    </row>
    <row r="15" spans="1:6" s="73" customFormat="1" hidden="1" x14ac:dyDescent="0.3">
      <c r="A15" s="67"/>
      <c r="B15" s="68">
        <v>32010104</v>
      </c>
      <c r="C15" s="74" t="s">
        <v>244</v>
      </c>
      <c r="D15" s="100"/>
      <c r="E15" s="99"/>
      <c r="F15" s="98"/>
    </row>
    <row r="16" spans="1:6" s="73" customFormat="1" hidden="1" x14ac:dyDescent="0.3">
      <c r="A16" s="67"/>
      <c r="B16" s="68">
        <v>32010154</v>
      </c>
      <c r="C16" s="74" t="s">
        <v>767</v>
      </c>
      <c r="D16" s="100"/>
      <c r="E16" s="99"/>
      <c r="F16" s="98"/>
    </row>
    <row r="17" spans="1:6" s="73" customFormat="1" ht="32.25" customHeight="1" x14ac:dyDescent="0.3">
      <c r="A17" s="67">
        <v>13250000000006</v>
      </c>
      <c r="B17" s="68">
        <v>32010154</v>
      </c>
      <c r="C17" s="75" t="s">
        <v>768</v>
      </c>
      <c r="D17" s="100">
        <v>30000000</v>
      </c>
      <c r="E17" s="98">
        <v>0</v>
      </c>
      <c r="F17" s="98">
        <v>20000000</v>
      </c>
    </row>
    <row r="18" spans="1:6" s="73" customFormat="1" x14ac:dyDescent="0.3">
      <c r="A18" s="67">
        <v>13250000000007</v>
      </c>
      <c r="B18" s="68">
        <v>32010154</v>
      </c>
      <c r="C18" s="75" t="s">
        <v>769</v>
      </c>
      <c r="D18" s="100">
        <v>15500000</v>
      </c>
      <c r="E18" s="99">
        <v>2500000</v>
      </c>
      <c r="F18" s="100">
        <v>5000000</v>
      </c>
    </row>
    <row r="19" spans="1:6" hidden="1" x14ac:dyDescent="0.3">
      <c r="A19" s="44"/>
      <c r="B19" s="43"/>
      <c r="C19" s="44"/>
      <c r="D19" s="45"/>
      <c r="E19" s="45"/>
      <c r="F19" s="45"/>
    </row>
    <row r="20" spans="1:6" s="1" customFormat="1" x14ac:dyDescent="0.3">
      <c r="A20" s="5"/>
      <c r="B20" s="4">
        <v>32010200</v>
      </c>
      <c r="C20" s="5" t="s">
        <v>116</v>
      </c>
      <c r="D20" s="11">
        <f>SUM(D21:D22)</f>
        <v>0</v>
      </c>
      <c r="E20" s="11">
        <f>SUM(E21:E22)</f>
        <v>0</v>
      </c>
      <c r="F20" s="11">
        <f>SUM(F21:F22)</f>
        <v>0</v>
      </c>
    </row>
    <row r="21" spans="1:6" hidden="1" x14ac:dyDescent="0.3">
      <c r="A21" s="42"/>
      <c r="B21" s="43">
        <v>32010202</v>
      </c>
      <c r="C21" s="44" t="s">
        <v>117</v>
      </c>
      <c r="D21" s="45"/>
      <c r="E21" s="45"/>
      <c r="F21" s="45"/>
    </row>
    <row r="22" spans="1:6" hidden="1" x14ac:dyDescent="0.3">
      <c r="A22" s="46"/>
      <c r="B22" s="47"/>
      <c r="C22" s="46"/>
      <c r="D22" s="45"/>
      <c r="E22" s="45"/>
      <c r="F22" s="45"/>
    </row>
    <row r="23" spans="1:6" s="1" customFormat="1" x14ac:dyDescent="0.3">
      <c r="A23" s="5"/>
      <c r="B23" s="4">
        <v>320103</v>
      </c>
      <c r="C23" s="5" t="s">
        <v>118</v>
      </c>
      <c r="D23" s="11">
        <f>SUM(D24:D25)</f>
        <v>0</v>
      </c>
      <c r="E23" s="11">
        <f>SUM(E24:E25)</f>
        <v>0</v>
      </c>
      <c r="F23" s="11">
        <f>SUM(F24:F25)</f>
        <v>0</v>
      </c>
    </row>
    <row r="24" spans="1:6" hidden="1" x14ac:dyDescent="0.3">
      <c r="A24" s="42"/>
      <c r="B24" s="43">
        <v>32010301</v>
      </c>
      <c r="C24" s="44" t="s">
        <v>119</v>
      </c>
      <c r="D24" s="45"/>
      <c r="E24" s="45"/>
      <c r="F24" s="45"/>
    </row>
    <row r="25" spans="1:6" hidden="1" x14ac:dyDescent="0.3">
      <c r="A25" s="44"/>
      <c r="B25" s="43"/>
      <c r="C25" s="44"/>
      <c r="D25" s="45"/>
      <c r="E25" s="45"/>
      <c r="F25" s="45"/>
    </row>
    <row r="26" spans="1:6" s="1" customFormat="1" x14ac:dyDescent="0.3">
      <c r="A26" s="5"/>
      <c r="B26" s="4">
        <v>32010400</v>
      </c>
      <c r="C26" s="5" t="s">
        <v>120</v>
      </c>
      <c r="D26" s="11">
        <f>SUM(D27:D35)</f>
        <v>557888918</v>
      </c>
      <c r="E26" s="11">
        <f>SUM(E27:E35)</f>
        <v>303500000</v>
      </c>
      <c r="F26" s="11">
        <f>SUM(F27:F35)</f>
        <v>225000000</v>
      </c>
    </row>
    <row r="27" spans="1:6" hidden="1" x14ac:dyDescent="0.3">
      <c r="A27" s="42"/>
      <c r="B27" s="43">
        <v>32010405</v>
      </c>
      <c r="C27" s="44" t="s">
        <v>121</v>
      </c>
      <c r="D27" s="45"/>
      <c r="E27" s="45"/>
      <c r="F27" s="45"/>
    </row>
    <row r="28" spans="1:6" s="73" customFormat="1" x14ac:dyDescent="0.3">
      <c r="A28" s="67">
        <v>13250000000008</v>
      </c>
      <c r="B28" s="68">
        <v>32010405</v>
      </c>
      <c r="C28" s="76" t="s">
        <v>881</v>
      </c>
      <c r="D28" s="98">
        <v>527888918</v>
      </c>
      <c r="E28" s="101">
        <v>275500000</v>
      </c>
      <c r="F28" s="98">
        <v>100000000</v>
      </c>
    </row>
    <row r="29" spans="1:6" s="73" customFormat="1" x14ac:dyDescent="0.3">
      <c r="A29" s="67">
        <v>13250000000009</v>
      </c>
      <c r="B29" s="68">
        <v>32010405</v>
      </c>
      <c r="C29" s="76" t="s">
        <v>770</v>
      </c>
      <c r="D29" s="98"/>
      <c r="E29" s="101"/>
      <c r="F29" s="98">
        <v>25000000</v>
      </c>
    </row>
    <row r="30" spans="1:6" s="73" customFormat="1" x14ac:dyDescent="0.3">
      <c r="A30" s="67">
        <v>13250000000010</v>
      </c>
      <c r="B30" s="68">
        <v>32010405</v>
      </c>
      <c r="C30" s="76" t="s">
        <v>771</v>
      </c>
      <c r="D30" s="98"/>
      <c r="E30" s="101"/>
      <c r="F30" s="98">
        <v>80000000</v>
      </c>
    </row>
    <row r="31" spans="1:6" hidden="1" x14ac:dyDescent="0.3">
      <c r="A31" s="42"/>
      <c r="B31" s="43">
        <v>32010406</v>
      </c>
      <c r="C31" s="44" t="s">
        <v>122</v>
      </c>
      <c r="D31" s="45"/>
      <c r="E31" s="45"/>
      <c r="F31" s="45"/>
    </row>
    <row r="32" spans="1:6" hidden="1" x14ac:dyDescent="0.3">
      <c r="A32" s="42"/>
      <c r="B32" s="43">
        <v>32010407</v>
      </c>
      <c r="C32" s="44" t="s">
        <v>123</v>
      </c>
      <c r="D32" s="45"/>
      <c r="E32" s="45"/>
      <c r="F32" s="45"/>
    </row>
    <row r="33" spans="1:6" s="78" customFormat="1" x14ac:dyDescent="0.35">
      <c r="A33" s="67">
        <v>13250000000011</v>
      </c>
      <c r="B33" s="68">
        <v>32010407</v>
      </c>
      <c r="C33" s="76" t="s">
        <v>772</v>
      </c>
      <c r="D33" s="98">
        <v>30000000</v>
      </c>
      <c r="E33" s="101">
        <v>28000000</v>
      </c>
      <c r="F33" s="98">
        <v>20000000</v>
      </c>
    </row>
    <row r="34" spans="1:6" hidden="1" x14ac:dyDescent="0.3">
      <c r="A34" s="42"/>
      <c r="B34" s="43">
        <v>32010408</v>
      </c>
      <c r="C34" s="44" t="s">
        <v>124</v>
      </c>
      <c r="D34" s="45"/>
      <c r="E34" s="45"/>
      <c r="F34" s="45"/>
    </row>
    <row r="35" spans="1:6" hidden="1" x14ac:dyDescent="0.3">
      <c r="A35" s="44"/>
      <c r="B35" s="43"/>
      <c r="C35" s="44"/>
      <c r="D35" s="45"/>
      <c r="E35" s="45"/>
      <c r="F35" s="45"/>
    </row>
    <row r="36" spans="1:6" s="1" customFormat="1" x14ac:dyDescent="0.3">
      <c r="A36" s="5"/>
      <c r="B36" s="4">
        <v>320105</v>
      </c>
      <c r="C36" s="5" t="s">
        <v>125</v>
      </c>
      <c r="D36" s="11">
        <f>SUM(D37:D38)</f>
        <v>0</v>
      </c>
      <c r="E36" s="11">
        <f>SUM(E37:E38)</f>
        <v>0</v>
      </c>
      <c r="F36" s="11">
        <f>SUM(F37:F38)</f>
        <v>0</v>
      </c>
    </row>
    <row r="37" spans="1:6" hidden="1" x14ac:dyDescent="0.3">
      <c r="A37" s="42"/>
      <c r="B37" s="43">
        <v>32010501</v>
      </c>
      <c r="C37" s="44" t="s">
        <v>126</v>
      </c>
      <c r="D37" s="45"/>
      <c r="E37" s="45"/>
      <c r="F37" s="45"/>
    </row>
    <row r="38" spans="1:6" hidden="1" x14ac:dyDescent="0.3">
      <c r="A38" s="44"/>
      <c r="B38" s="43"/>
      <c r="C38" s="44"/>
      <c r="D38" s="45"/>
      <c r="E38" s="45"/>
      <c r="F38" s="45"/>
    </row>
    <row r="39" spans="1:6" s="1" customFormat="1" x14ac:dyDescent="0.3">
      <c r="A39" s="5"/>
      <c r="B39" s="4">
        <v>320106</v>
      </c>
      <c r="C39" s="5" t="s">
        <v>127</v>
      </c>
      <c r="D39" s="11">
        <f>SUM(D40:D42)</f>
        <v>10000000</v>
      </c>
      <c r="E39" s="11">
        <f>SUM(E40:E42)</f>
        <v>0</v>
      </c>
      <c r="F39" s="11">
        <f>SUM(F40:F42)</f>
        <v>10000000</v>
      </c>
    </row>
    <row r="40" spans="1:6" x14ac:dyDescent="0.3">
      <c r="A40" s="42" t="s">
        <v>619</v>
      </c>
      <c r="B40" s="43">
        <v>32010601</v>
      </c>
      <c r="C40" s="44" t="s">
        <v>128</v>
      </c>
      <c r="D40" s="45">
        <v>5000000</v>
      </c>
      <c r="E40" s="45"/>
      <c r="F40" s="45">
        <v>5000000</v>
      </c>
    </row>
    <row r="41" spans="1:6" x14ac:dyDescent="0.3">
      <c r="A41" s="42" t="s">
        <v>620</v>
      </c>
      <c r="B41" s="43">
        <v>32010602</v>
      </c>
      <c r="C41" s="44" t="s">
        <v>129</v>
      </c>
      <c r="D41" s="45">
        <v>5000000</v>
      </c>
      <c r="E41" s="45"/>
      <c r="F41" s="45">
        <v>5000000</v>
      </c>
    </row>
    <row r="42" spans="1:6" hidden="1" x14ac:dyDescent="0.3">
      <c r="A42" s="44"/>
      <c r="B42" s="43"/>
      <c r="C42" s="44"/>
      <c r="D42" s="45"/>
      <c r="E42" s="45"/>
      <c r="F42" s="45"/>
    </row>
    <row r="43" spans="1:6" s="1" customFormat="1" x14ac:dyDescent="0.3">
      <c r="A43" s="5"/>
      <c r="B43" s="4">
        <v>320109</v>
      </c>
      <c r="C43" s="5" t="s">
        <v>130</v>
      </c>
      <c r="D43" s="11">
        <f>SUM(D44:D54)</f>
        <v>0</v>
      </c>
      <c r="E43" s="11">
        <f t="shared" ref="E43:F43" si="0">SUM(E44:E54)</f>
        <v>0</v>
      </c>
      <c r="F43" s="11">
        <f t="shared" si="0"/>
        <v>0</v>
      </c>
    </row>
    <row r="44" spans="1:6" hidden="1" x14ac:dyDescent="0.3">
      <c r="A44" s="42"/>
      <c r="B44" s="43">
        <v>32010903</v>
      </c>
      <c r="C44" s="44" t="s">
        <v>131</v>
      </c>
      <c r="D44" s="45"/>
      <c r="E44" s="45"/>
      <c r="F44" s="45"/>
    </row>
    <row r="45" spans="1:6" hidden="1" x14ac:dyDescent="0.3">
      <c r="A45" s="44"/>
      <c r="B45" s="43"/>
      <c r="C45" s="44"/>
      <c r="D45" s="45"/>
      <c r="E45" s="45"/>
      <c r="F45" s="45"/>
    </row>
    <row r="46" spans="1:6" hidden="1" x14ac:dyDescent="0.3">
      <c r="A46" s="42"/>
      <c r="B46" s="43">
        <v>32010904</v>
      </c>
      <c r="C46" s="44" t="s">
        <v>132</v>
      </c>
      <c r="D46" s="45"/>
      <c r="E46" s="45"/>
      <c r="F46" s="45"/>
    </row>
    <row r="47" spans="1:6" hidden="1" x14ac:dyDescent="0.3">
      <c r="A47" s="44"/>
      <c r="B47" s="43"/>
      <c r="C47" s="44"/>
      <c r="D47" s="45"/>
      <c r="E47" s="45"/>
      <c r="F47" s="45"/>
    </row>
    <row r="48" spans="1:6" hidden="1" x14ac:dyDescent="0.3">
      <c r="A48" s="42"/>
      <c r="B48" s="43">
        <v>32010935</v>
      </c>
      <c r="C48" s="44" t="s">
        <v>133</v>
      </c>
      <c r="D48" s="45"/>
      <c r="E48" s="45"/>
      <c r="F48" s="45"/>
    </row>
    <row r="49" spans="1:6" hidden="1" x14ac:dyDescent="0.3">
      <c r="A49" s="44"/>
      <c r="B49" s="43"/>
      <c r="C49" s="44"/>
      <c r="D49" s="45"/>
      <c r="E49" s="45"/>
      <c r="F49" s="45"/>
    </row>
    <row r="50" spans="1:6" hidden="1" x14ac:dyDescent="0.3">
      <c r="A50" s="44"/>
      <c r="B50" s="43"/>
      <c r="C50" s="44"/>
      <c r="D50" s="45"/>
      <c r="E50" s="45"/>
      <c r="F50" s="45"/>
    </row>
    <row r="51" spans="1:6" hidden="1" x14ac:dyDescent="0.3">
      <c r="A51" s="44"/>
      <c r="B51" s="43"/>
      <c r="C51" s="44"/>
      <c r="D51" s="45"/>
      <c r="E51" s="45"/>
      <c r="F51" s="45"/>
    </row>
    <row r="52" spans="1:6" hidden="1" x14ac:dyDescent="0.3">
      <c r="A52" s="42"/>
      <c r="B52" s="43">
        <v>32010936</v>
      </c>
      <c r="C52" s="44" t="s">
        <v>134</v>
      </c>
      <c r="D52" s="45"/>
      <c r="E52" s="45"/>
      <c r="F52" s="45"/>
    </row>
    <row r="53" spans="1:6" hidden="1" x14ac:dyDescent="0.3">
      <c r="A53" s="44"/>
      <c r="B53" s="43"/>
      <c r="C53" s="44"/>
      <c r="D53" s="45"/>
      <c r="E53" s="45"/>
      <c r="F53" s="45"/>
    </row>
    <row r="54" spans="1:6" hidden="1" x14ac:dyDescent="0.3">
      <c r="A54" s="44"/>
      <c r="B54" s="43"/>
      <c r="C54" s="44"/>
      <c r="D54" s="45"/>
      <c r="E54" s="45"/>
      <c r="F54" s="45"/>
    </row>
    <row r="55" spans="1:6" s="1" customFormat="1" x14ac:dyDescent="0.3">
      <c r="A55" s="5"/>
      <c r="B55" s="4">
        <v>320201</v>
      </c>
      <c r="C55" s="5" t="s">
        <v>146</v>
      </c>
      <c r="D55" s="11">
        <f>SUM(D56:D61)</f>
        <v>0</v>
      </c>
      <c r="E55" s="11">
        <f t="shared" ref="E55:F55" si="1">SUM(E56:E61)</f>
        <v>0</v>
      </c>
      <c r="F55" s="11">
        <f t="shared" si="1"/>
        <v>0</v>
      </c>
    </row>
    <row r="56" spans="1:6" hidden="1" x14ac:dyDescent="0.3">
      <c r="A56" s="42"/>
      <c r="B56" s="43">
        <v>32020101</v>
      </c>
      <c r="C56" s="44" t="s">
        <v>135</v>
      </c>
      <c r="D56" s="45"/>
      <c r="E56" s="45"/>
      <c r="F56" s="45"/>
    </row>
    <row r="57" spans="1:6" hidden="1" x14ac:dyDescent="0.3">
      <c r="A57" s="44"/>
      <c r="B57" s="43"/>
      <c r="C57" s="44"/>
      <c r="D57" s="45"/>
      <c r="E57" s="45"/>
      <c r="F57" s="45"/>
    </row>
    <row r="58" spans="1:6" hidden="1" x14ac:dyDescent="0.3">
      <c r="A58" s="42"/>
      <c r="B58" s="43">
        <v>32020102</v>
      </c>
      <c r="C58" s="44" t="s">
        <v>136</v>
      </c>
      <c r="D58" s="45"/>
      <c r="E58" s="45"/>
      <c r="F58" s="45"/>
    </row>
    <row r="59" spans="1:6" hidden="1" x14ac:dyDescent="0.3">
      <c r="A59" s="44"/>
      <c r="B59" s="43"/>
      <c r="C59" s="44"/>
      <c r="D59" s="45"/>
      <c r="E59" s="45"/>
      <c r="F59" s="45"/>
    </row>
    <row r="60" spans="1:6" hidden="1" x14ac:dyDescent="0.3">
      <c r="A60" s="42"/>
      <c r="B60" s="43">
        <v>32020104</v>
      </c>
      <c r="C60" s="44" t="s">
        <v>137</v>
      </c>
      <c r="D60" s="45"/>
      <c r="E60" s="45"/>
      <c r="F60" s="45"/>
    </row>
    <row r="61" spans="1:6" hidden="1" x14ac:dyDescent="0.3">
      <c r="A61" s="44"/>
      <c r="B61" s="43"/>
      <c r="C61" s="44"/>
      <c r="D61" s="45"/>
      <c r="E61" s="45"/>
      <c r="F61" s="45"/>
    </row>
    <row r="62" spans="1:6" s="1" customFormat="1" x14ac:dyDescent="0.3">
      <c r="A62" s="5"/>
      <c r="B62" s="4">
        <v>320301</v>
      </c>
      <c r="C62" s="5" t="s">
        <v>138</v>
      </c>
      <c r="D62" s="11">
        <f>SUM(D63:D67)</f>
        <v>0</v>
      </c>
      <c r="E62" s="11">
        <f t="shared" ref="E62:F62" si="2">SUM(E63:E67)</f>
        <v>0</v>
      </c>
      <c r="F62" s="11">
        <f t="shared" si="2"/>
        <v>0</v>
      </c>
    </row>
    <row r="63" spans="1:6" hidden="1" x14ac:dyDescent="0.3">
      <c r="A63" s="42"/>
      <c r="B63" s="43">
        <v>32030101</v>
      </c>
      <c r="C63" s="44" t="s">
        <v>139</v>
      </c>
      <c r="D63" s="45"/>
      <c r="E63" s="45"/>
      <c r="F63" s="45"/>
    </row>
    <row r="64" spans="1:6" hidden="1" x14ac:dyDescent="0.3">
      <c r="A64" s="42"/>
      <c r="B64" s="43">
        <v>32030109</v>
      </c>
      <c r="C64" s="44" t="s">
        <v>140</v>
      </c>
      <c r="D64" s="45"/>
      <c r="E64" s="45"/>
      <c r="F64" s="45"/>
    </row>
    <row r="65" spans="1:6" hidden="1" x14ac:dyDescent="0.3">
      <c r="A65" s="42"/>
      <c r="B65" s="43">
        <v>32030110</v>
      </c>
      <c r="C65" s="44" t="s">
        <v>141</v>
      </c>
      <c r="D65" s="45"/>
      <c r="E65" s="45"/>
      <c r="F65" s="45"/>
    </row>
    <row r="66" spans="1:6" hidden="1" x14ac:dyDescent="0.3">
      <c r="A66" s="46"/>
      <c r="B66" s="47"/>
      <c r="C66" s="46"/>
      <c r="D66" s="45"/>
      <c r="E66" s="45"/>
      <c r="F66" s="45"/>
    </row>
    <row r="67" spans="1:6" hidden="1" x14ac:dyDescent="0.3">
      <c r="A67" s="46"/>
      <c r="B67" s="47"/>
      <c r="C67" s="46"/>
      <c r="D67" s="45"/>
      <c r="E67" s="45"/>
      <c r="F67" s="45"/>
    </row>
    <row r="68" spans="1:6" s="1" customFormat="1" x14ac:dyDescent="0.3">
      <c r="A68" s="5"/>
      <c r="B68" s="4">
        <v>32011000</v>
      </c>
      <c r="C68" s="5" t="s">
        <v>142</v>
      </c>
      <c r="D68" s="11">
        <f>SUM(D69:D70)</f>
        <v>0</v>
      </c>
      <c r="E68" s="11">
        <f t="shared" ref="E68:F68" si="3">SUM(E69:E70)</f>
        <v>0</v>
      </c>
      <c r="F68" s="11">
        <f t="shared" si="3"/>
        <v>0</v>
      </c>
    </row>
    <row r="69" spans="1:6" hidden="1" x14ac:dyDescent="0.3">
      <c r="A69" s="42"/>
      <c r="B69" s="46"/>
      <c r="C69" s="46"/>
      <c r="D69" s="45"/>
      <c r="E69" s="45"/>
      <c r="F69" s="45"/>
    </row>
    <row r="70" spans="1:6" hidden="1" x14ac:dyDescent="0.3">
      <c r="A70" s="46"/>
      <c r="B70" s="46"/>
      <c r="C70" s="46"/>
      <c r="D70" s="45"/>
      <c r="E70" s="45"/>
      <c r="F70" s="45"/>
    </row>
  </sheetData>
  <sheetProtection algorithmName="SHA-512" hashValue="fJHNZ74BSlV6I2S54uFwTRg2Bjo0ehHP9FBLmmYAZgyyeP4uiEzNubDWeWU/9FpjcA3ks8AhZXjcTuIUX86fHA==" saltValue="3/d7BAP324+2KW5YY/eUvA==" spinCount="100000" sheet="1" objects="1" scenarios="1" formatColumns="0" formatRows="0" selectLockedCells="1"/>
  <mergeCells count="3">
    <mergeCell ref="A1:E1"/>
    <mergeCell ref="A2:E2"/>
    <mergeCell ref="A3:E3"/>
  </mergeCells>
  <pageMargins left="0.39370078740157483" right="0.39370078740157483" top="0.74803149606299213" bottom="0.74803149606299213" header="0.31496062992125984" footer="0.31496062992125984"/>
  <pageSetup scale="80" orientation="landscape" r:id="rId1"/>
  <headerFooter>
    <oddFooter>&amp;CPage 32</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2:E25"/>
  <sheetViews>
    <sheetView view="pageBreakPreview" topLeftCell="A7" zoomScale="90" zoomScaleNormal="140" zoomScaleSheetLayoutView="90" workbookViewId="0">
      <selection activeCell="C33" sqref="C33"/>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2" spans="1:5" x14ac:dyDescent="0.3">
      <c r="A2" s="108" t="s">
        <v>528</v>
      </c>
      <c r="B2" s="108"/>
      <c r="C2" s="108"/>
      <c r="D2" s="108"/>
      <c r="E2" s="108"/>
    </row>
    <row r="3" spans="1:5" ht="26.5" customHeight="1" x14ac:dyDescent="0.3">
      <c r="A3" s="112" t="s">
        <v>738</v>
      </c>
      <c r="B3" s="112"/>
      <c r="C3" s="112"/>
      <c r="D3" s="112"/>
      <c r="E3" s="112"/>
    </row>
    <row r="4" spans="1:5" x14ac:dyDescent="0.3">
      <c r="A4" s="109" t="s">
        <v>680</v>
      </c>
      <c r="B4" s="109"/>
      <c r="C4" s="109"/>
      <c r="D4" s="109"/>
      <c r="E4" s="109"/>
    </row>
    <row r="6" spans="1:5" ht="45" x14ac:dyDescent="0.3">
      <c r="A6" s="58" t="s">
        <v>0</v>
      </c>
      <c r="B6" s="58" t="s">
        <v>1</v>
      </c>
      <c r="C6" s="50" t="s">
        <v>596</v>
      </c>
      <c r="D6" s="50" t="s">
        <v>597</v>
      </c>
      <c r="E6" s="50" t="s">
        <v>598</v>
      </c>
    </row>
    <row r="7" spans="1:5" s="1" customFormat="1" x14ac:dyDescent="0.3">
      <c r="A7" s="3">
        <v>21</v>
      </c>
      <c r="B7" s="3" t="s">
        <v>4</v>
      </c>
      <c r="C7" s="12">
        <f>C8+C13+C20</f>
        <v>116715801</v>
      </c>
      <c r="D7" s="12">
        <f t="shared" ref="D7:E7" si="0">D8+D13+D20</f>
        <v>97263168</v>
      </c>
      <c r="E7" s="12">
        <f t="shared" si="0"/>
        <v>86877977</v>
      </c>
    </row>
    <row r="8" spans="1:5" s="1" customFormat="1" x14ac:dyDescent="0.3">
      <c r="A8" s="3">
        <v>2101</v>
      </c>
      <c r="B8" s="3" t="s">
        <v>5</v>
      </c>
      <c r="C8" s="12">
        <f>C9</f>
        <v>116715801</v>
      </c>
      <c r="D8" s="12">
        <f t="shared" ref="D8:E8" si="1">D9</f>
        <v>97263168</v>
      </c>
      <c r="E8" s="12">
        <f t="shared" si="1"/>
        <v>86877977</v>
      </c>
    </row>
    <row r="9" spans="1:5" s="1" customFormat="1" x14ac:dyDescent="0.3">
      <c r="A9" s="3">
        <v>210101</v>
      </c>
      <c r="B9" s="3" t="s">
        <v>6</v>
      </c>
      <c r="C9" s="12">
        <f>SUM(C10:C12)</f>
        <v>116715801</v>
      </c>
      <c r="D9" s="12">
        <f t="shared" ref="D9:E9" si="2">SUM(D10:D12)</f>
        <v>97263168</v>
      </c>
      <c r="E9" s="12">
        <f t="shared" si="2"/>
        <v>86877977</v>
      </c>
    </row>
    <row r="10" spans="1:5" x14ac:dyDescent="0.3">
      <c r="A10" s="59">
        <v>21010101</v>
      </c>
      <c r="B10" s="48" t="s">
        <v>5</v>
      </c>
      <c r="C10" s="41">
        <v>116715801</v>
      </c>
      <c r="D10" s="41">
        <v>97263168</v>
      </c>
      <c r="E10" s="41">
        <v>86877977</v>
      </c>
    </row>
    <row r="11" spans="1:5" x14ac:dyDescent="0.3">
      <c r="A11" s="59">
        <v>21010102</v>
      </c>
      <c r="B11" s="48" t="s">
        <v>7</v>
      </c>
      <c r="C11" s="41"/>
      <c r="D11" s="41"/>
      <c r="E11" s="41"/>
    </row>
    <row r="12" spans="1:5" x14ac:dyDescent="0.3">
      <c r="A12" s="59">
        <v>21010103</v>
      </c>
      <c r="B12" s="48" t="s">
        <v>8</v>
      </c>
      <c r="C12" s="41"/>
      <c r="D12" s="41"/>
      <c r="E12" s="41"/>
    </row>
    <row r="13" spans="1:5" s="1" customFormat="1" x14ac:dyDescent="0.3">
      <c r="A13" s="3">
        <v>2102</v>
      </c>
      <c r="B13" s="3" t="s">
        <v>9</v>
      </c>
      <c r="C13" s="12">
        <f>C14+C18</f>
        <v>0</v>
      </c>
      <c r="D13" s="12">
        <f t="shared" ref="D13:E13" si="3">D14+D18</f>
        <v>0</v>
      </c>
      <c r="E13" s="12">
        <f t="shared" si="3"/>
        <v>0</v>
      </c>
    </row>
    <row r="14" spans="1:5" s="1" customFormat="1" x14ac:dyDescent="0.3">
      <c r="A14" s="3">
        <v>210201</v>
      </c>
      <c r="B14" s="3" t="s">
        <v>10</v>
      </c>
      <c r="C14" s="12">
        <f>SUM(C15:C17)</f>
        <v>0</v>
      </c>
      <c r="D14" s="12">
        <f t="shared" ref="D14:E14" si="4">SUM(D15:D17)</f>
        <v>0</v>
      </c>
      <c r="E14" s="12">
        <f t="shared" si="4"/>
        <v>0</v>
      </c>
    </row>
    <row r="15" spans="1:5" x14ac:dyDescent="0.3">
      <c r="A15" s="59">
        <v>21020104</v>
      </c>
      <c r="B15" s="48" t="s">
        <v>11</v>
      </c>
      <c r="C15" s="41"/>
      <c r="D15" s="41"/>
      <c r="E15" s="41"/>
    </row>
    <row r="16" spans="1:5" x14ac:dyDescent="0.3">
      <c r="A16" s="59">
        <v>21020108</v>
      </c>
      <c r="B16" s="48" t="s">
        <v>12</v>
      </c>
      <c r="C16" s="41"/>
      <c r="D16" s="41"/>
      <c r="E16" s="41"/>
    </row>
    <row r="17" spans="1:5" x14ac:dyDescent="0.3">
      <c r="A17" s="59">
        <v>21020109</v>
      </c>
      <c r="B17" s="48" t="s">
        <v>13</v>
      </c>
      <c r="C17" s="41"/>
      <c r="D17" s="41"/>
      <c r="E17" s="41"/>
    </row>
    <row r="18" spans="1:5" s="1" customFormat="1" x14ac:dyDescent="0.3">
      <c r="A18" s="3">
        <v>210202</v>
      </c>
      <c r="B18" s="3" t="s">
        <v>14</v>
      </c>
      <c r="C18" s="12">
        <f>SUM(C19)</f>
        <v>0</v>
      </c>
      <c r="D18" s="12">
        <f t="shared" ref="D18:E18" si="5">SUM(D19)</f>
        <v>0</v>
      </c>
      <c r="E18" s="12">
        <f t="shared" si="5"/>
        <v>0</v>
      </c>
    </row>
    <row r="19" spans="1:5" x14ac:dyDescent="0.3">
      <c r="A19" s="59">
        <v>21020207</v>
      </c>
      <c r="B19" s="48" t="s">
        <v>15</v>
      </c>
      <c r="C19" s="41"/>
      <c r="D19" s="41"/>
      <c r="E19" s="41"/>
    </row>
    <row r="20" spans="1:5" s="1" customFormat="1" x14ac:dyDescent="0.3">
      <c r="A20" s="3">
        <v>210301</v>
      </c>
      <c r="B20" s="3" t="s">
        <v>16</v>
      </c>
      <c r="C20" s="12">
        <f>SUM(C21:C23)</f>
        <v>0</v>
      </c>
      <c r="D20" s="12">
        <f t="shared" ref="D20:E20" si="6">SUM(D21:D23)</f>
        <v>0</v>
      </c>
      <c r="E20" s="12">
        <f t="shared" si="6"/>
        <v>0</v>
      </c>
    </row>
    <row r="21" spans="1:5" x14ac:dyDescent="0.3">
      <c r="A21" s="59">
        <v>21030101</v>
      </c>
      <c r="B21" s="48" t="s">
        <v>17</v>
      </c>
      <c r="C21" s="41"/>
      <c r="D21" s="41"/>
      <c r="E21" s="41"/>
    </row>
    <row r="22" spans="1:5" x14ac:dyDescent="0.3">
      <c r="A22" s="59">
        <v>21030102</v>
      </c>
      <c r="B22" s="48" t="s">
        <v>18</v>
      </c>
      <c r="C22" s="41"/>
      <c r="D22" s="41"/>
      <c r="E22" s="41"/>
    </row>
    <row r="23" spans="1:5" x14ac:dyDescent="0.3">
      <c r="A23" s="59">
        <v>21030104</v>
      </c>
      <c r="B23" s="48" t="s">
        <v>19</v>
      </c>
      <c r="C23" s="41"/>
      <c r="D23" s="41"/>
      <c r="E23" s="41"/>
    </row>
    <row r="24" spans="1:5" x14ac:dyDescent="0.3">
      <c r="A24" s="59"/>
      <c r="B24" s="48"/>
      <c r="C24" s="41"/>
      <c r="D24" s="41"/>
      <c r="E24" s="41"/>
    </row>
    <row r="25" spans="1:5" x14ac:dyDescent="0.3">
      <c r="A25" s="59"/>
      <c r="B25" s="48"/>
      <c r="C25" s="41"/>
      <c r="D25" s="41"/>
      <c r="E25" s="41"/>
    </row>
  </sheetData>
  <sheetProtection algorithmName="SHA-512" hashValue="GqS72FYrR8tyekx9wBFxOVgRAdlm542wfoROHGpkwPToOsv+P468D+ANDx0pEsTw5alPEjO+iU8VrlzJXhK77g==" saltValue="GZiS/S2zMTvHmPFnpJPyhw=="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33</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3:E98"/>
  <sheetViews>
    <sheetView view="pageBreakPreview" topLeftCell="B1" zoomScale="90" zoomScaleNormal="140" zoomScaleSheetLayoutView="90" workbookViewId="0">
      <selection activeCell="D102" sqref="D102"/>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3" spans="1:5" x14ac:dyDescent="0.3">
      <c r="A3" s="108" t="s">
        <v>529</v>
      </c>
      <c r="B3" s="108"/>
      <c r="C3" s="108"/>
      <c r="D3" s="108"/>
      <c r="E3" s="108"/>
    </row>
    <row r="4" spans="1:5" ht="28.9" customHeight="1" x14ac:dyDescent="0.3">
      <c r="A4" s="112" t="s">
        <v>739</v>
      </c>
      <c r="B4" s="112"/>
      <c r="C4" s="112"/>
      <c r="D4" s="112"/>
      <c r="E4" s="112"/>
    </row>
    <row r="5" spans="1:5" x14ac:dyDescent="0.3">
      <c r="A5" s="109" t="s">
        <v>680</v>
      </c>
      <c r="B5" s="109"/>
      <c r="C5" s="109"/>
      <c r="D5" s="109"/>
      <c r="E5" s="109"/>
    </row>
    <row r="6" spans="1:5" ht="45" x14ac:dyDescent="0.3">
      <c r="A6" s="58" t="s">
        <v>0</v>
      </c>
      <c r="B6" s="58" t="s">
        <v>1</v>
      </c>
      <c r="C6" s="50" t="s">
        <v>596</v>
      </c>
      <c r="D6" s="50" t="s">
        <v>597</v>
      </c>
      <c r="E6" s="50" t="s">
        <v>598</v>
      </c>
    </row>
    <row r="7" spans="1:5" s="1" customFormat="1" x14ac:dyDescent="0.3">
      <c r="A7" s="4">
        <v>2</v>
      </c>
      <c r="B7" s="5" t="s">
        <v>20</v>
      </c>
      <c r="C7" s="12">
        <f>C8+C84+C88+C93</f>
        <v>32000000</v>
      </c>
      <c r="D7" s="12">
        <f t="shared" ref="D7:E7" si="0">D8+D84+D88+D93</f>
        <v>6809000</v>
      </c>
      <c r="E7" s="12">
        <f t="shared" si="0"/>
        <v>50000000</v>
      </c>
    </row>
    <row r="8" spans="1:5" s="1" customFormat="1" x14ac:dyDescent="0.3">
      <c r="A8" s="4">
        <v>2202</v>
      </c>
      <c r="B8" s="5" t="s">
        <v>21</v>
      </c>
      <c r="C8" s="12">
        <f>C9+C14+C22+C36+C45+C48+C54+C63+C67+C70</f>
        <v>30000000</v>
      </c>
      <c r="D8" s="12">
        <f t="shared" ref="D8:E8" si="1">D9+D14+D22+D36+D45+D48+D54+D63+D67+D70</f>
        <v>6809000</v>
      </c>
      <c r="E8" s="12">
        <f t="shared" si="1"/>
        <v>49000000</v>
      </c>
    </row>
    <row r="9" spans="1:5" s="1" customFormat="1" x14ac:dyDescent="0.3">
      <c r="A9" s="4">
        <v>220201</v>
      </c>
      <c r="B9" s="5" t="s">
        <v>22</v>
      </c>
      <c r="C9" s="12">
        <f>SUM(C10:C13)</f>
        <v>5000000</v>
      </c>
      <c r="D9" s="12">
        <f t="shared" ref="D9:E9" si="2">SUM(D10:D13)</f>
        <v>3606000</v>
      </c>
      <c r="E9" s="12">
        <f t="shared" si="2"/>
        <v>5000000</v>
      </c>
    </row>
    <row r="10" spans="1:5" x14ac:dyDescent="0.3">
      <c r="A10" s="43">
        <v>22020101</v>
      </c>
      <c r="B10" s="44" t="s">
        <v>23</v>
      </c>
      <c r="C10" s="41"/>
      <c r="D10" s="41"/>
      <c r="E10" s="41"/>
    </row>
    <row r="11" spans="1:5" x14ac:dyDescent="0.3">
      <c r="A11" s="43">
        <v>22020102</v>
      </c>
      <c r="B11" s="44" t="s">
        <v>24</v>
      </c>
      <c r="C11" s="41">
        <v>5000000</v>
      </c>
      <c r="D11" s="41">
        <v>3606000</v>
      </c>
      <c r="E11" s="41">
        <v>5000000</v>
      </c>
    </row>
    <row r="12" spans="1:5" x14ac:dyDescent="0.3">
      <c r="A12" s="43">
        <v>22020103</v>
      </c>
      <c r="B12" s="44" t="s">
        <v>25</v>
      </c>
      <c r="C12" s="41"/>
      <c r="D12" s="41"/>
      <c r="E12" s="41"/>
    </row>
    <row r="13" spans="1:5" x14ac:dyDescent="0.3">
      <c r="A13" s="43">
        <v>22020104</v>
      </c>
      <c r="B13" s="44" t="s">
        <v>26</v>
      </c>
      <c r="C13" s="41"/>
      <c r="D13" s="41"/>
      <c r="E13" s="41"/>
    </row>
    <row r="14" spans="1:5" s="1" customFormat="1" x14ac:dyDescent="0.3">
      <c r="A14" s="4">
        <v>220202</v>
      </c>
      <c r="B14" s="5" t="s">
        <v>27</v>
      </c>
      <c r="C14" s="12">
        <f>SUM(C15:C21)</f>
        <v>0</v>
      </c>
      <c r="D14" s="12">
        <f>SUM(D15:D21)</f>
        <v>0</v>
      </c>
      <c r="E14" s="12">
        <f>SUM(E15:E21)</f>
        <v>0</v>
      </c>
    </row>
    <row r="15" spans="1:5" x14ac:dyDescent="0.3">
      <c r="A15" s="43">
        <v>22020201</v>
      </c>
      <c r="B15" s="44" t="s">
        <v>28</v>
      </c>
      <c r="C15" s="41"/>
      <c r="D15" s="41"/>
      <c r="E15" s="41"/>
    </row>
    <row r="16" spans="1:5" x14ac:dyDescent="0.3">
      <c r="A16" s="43">
        <v>22020202</v>
      </c>
      <c r="B16" s="44" t="s">
        <v>29</v>
      </c>
      <c r="C16" s="41"/>
      <c r="D16" s="41"/>
      <c r="E16" s="41"/>
    </row>
    <row r="17" spans="1:5" x14ac:dyDescent="0.3">
      <c r="A17" s="43">
        <v>22020203</v>
      </c>
      <c r="B17" s="44" t="s">
        <v>30</v>
      </c>
      <c r="C17" s="41"/>
      <c r="D17" s="41"/>
      <c r="E17" s="41"/>
    </row>
    <row r="18" spans="1:5" x14ac:dyDescent="0.3">
      <c r="A18" s="43">
        <v>22020204</v>
      </c>
      <c r="B18" s="44" t="s">
        <v>31</v>
      </c>
      <c r="C18" s="41"/>
      <c r="D18" s="41"/>
      <c r="E18" s="41"/>
    </row>
    <row r="19" spans="1:5" x14ac:dyDescent="0.3">
      <c r="A19" s="43">
        <v>22020205</v>
      </c>
      <c r="B19" s="44" t="s">
        <v>32</v>
      </c>
      <c r="C19" s="41"/>
      <c r="D19" s="41"/>
      <c r="E19" s="41"/>
    </row>
    <row r="20" spans="1:5" x14ac:dyDescent="0.3">
      <c r="A20" s="43">
        <v>22020206</v>
      </c>
      <c r="B20" s="44" t="s">
        <v>33</v>
      </c>
      <c r="C20" s="41"/>
      <c r="D20" s="41"/>
      <c r="E20" s="41"/>
    </row>
    <row r="21" spans="1:5" x14ac:dyDescent="0.3">
      <c r="A21" s="43">
        <v>22020210</v>
      </c>
      <c r="B21" s="44" t="s">
        <v>34</v>
      </c>
      <c r="C21" s="41"/>
      <c r="D21" s="41"/>
      <c r="E21" s="41"/>
    </row>
    <row r="22" spans="1:5" s="1" customFormat="1" x14ac:dyDescent="0.3">
      <c r="A22" s="4">
        <v>220203</v>
      </c>
      <c r="B22" s="5" t="s">
        <v>35</v>
      </c>
      <c r="C22" s="12">
        <f>SUM(C23:C35)</f>
        <v>18000000</v>
      </c>
      <c r="D22" s="12">
        <f t="shared" ref="D22:E22" si="3">SUM(D23:D35)</f>
        <v>978000</v>
      </c>
      <c r="E22" s="12">
        <f t="shared" si="3"/>
        <v>33500000</v>
      </c>
    </row>
    <row r="23" spans="1:5" x14ac:dyDescent="0.3">
      <c r="A23" s="43">
        <v>22020301</v>
      </c>
      <c r="B23" s="44" t="s">
        <v>36</v>
      </c>
      <c r="C23" s="41">
        <v>1000000</v>
      </c>
      <c r="D23" s="41">
        <v>290000</v>
      </c>
      <c r="E23" s="41">
        <v>1000000</v>
      </c>
    </row>
    <row r="24" spans="1:5" x14ac:dyDescent="0.3">
      <c r="A24" s="43">
        <v>22020302</v>
      </c>
      <c r="B24" s="44" t="s">
        <v>37</v>
      </c>
      <c r="C24" s="41"/>
      <c r="D24" s="41"/>
      <c r="E24" s="41"/>
    </row>
    <row r="25" spans="1:5" x14ac:dyDescent="0.3">
      <c r="A25" s="43">
        <v>22020303</v>
      </c>
      <c r="B25" s="44" t="s">
        <v>38</v>
      </c>
      <c r="C25" s="41"/>
      <c r="D25" s="41"/>
      <c r="E25" s="41"/>
    </row>
    <row r="26" spans="1:5" x14ac:dyDescent="0.3">
      <c r="A26" s="43">
        <v>22020304</v>
      </c>
      <c r="B26" s="44" t="s">
        <v>39</v>
      </c>
      <c r="C26" s="41"/>
      <c r="D26" s="41"/>
      <c r="E26" s="41"/>
    </row>
    <row r="27" spans="1:5" x14ac:dyDescent="0.3">
      <c r="A27" s="43">
        <v>22020305</v>
      </c>
      <c r="B27" s="44" t="s">
        <v>40</v>
      </c>
      <c r="C27" s="41"/>
      <c r="D27" s="41"/>
      <c r="E27" s="41"/>
    </row>
    <row r="28" spans="1:5" x14ac:dyDescent="0.3">
      <c r="A28" s="43">
        <v>22020306</v>
      </c>
      <c r="B28" s="44" t="s">
        <v>41</v>
      </c>
      <c r="C28" s="41"/>
      <c r="D28" s="41"/>
      <c r="E28" s="41"/>
    </row>
    <row r="29" spans="1:5" x14ac:dyDescent="0.3">
      <c r="A29" s="43">
        <v>22020307</v>
      </c>
      <c r="B29" s="44" t="s">
        <v>42</v>
      </c>
      <c r="C29" s="41">
        <v>17000000</v>
      </c>
      <c r="D29" s="41">
        <v>688000</v>
      </c>
      <c r="E29" s="41">
        <v>30000000</v>
      </c>
    </row>
    <row r="30" spans="1:5" x14ac:dyDescent="0.3">
      <c r="A30" s="43">
        <v>22020308</v>
      </c>
      <c r="B30" s="44" t="s">
        <v>43</v>
      </c>
      <c r="C30" s="41"/>
      <c r="D30" s="41"/>
      <c r="E30" s="41"/>
    </row>
    <row r="31" spans="1:5" x14ac:dyDescent="0.3">
      <c r="A31" s="43">
        <v>22020309</v>
      </c>
      <c r="B31" s="44" t="s">
        <v>44</v>
      </c>
      <c r="C31" s="41"/>
      <c r="D31" s="41"/>
      <c r="E31" s="41"/>
    </row>
    <row r="32" spans="1:5" x14ac:dyDescent="0.3">
      <c r="A32" s="43">
        <v>22020310</v>
      </c>
      <c r="B32" s="44" t="s">
        <v>45</v>
      </c>
      <c r="C32" s="41"/>
      <c r="D32" s="41"/>
      <c r="E32" s="41"/>
    </row>
    <row r="33" spans="1:5" x14ac:dyDescent="0.3">
      <c r="A33" s="43">
        <v>22020311</v>
      </c>
      <c r="B33" s="44" t="s">
        <v>46</v>
      </c>
      <c r="C33" s="41"/>
      <c r="D33" s="41"/>
      <c r="E33" s="41">
        <v>2500000</v>
      </c>
    </row>
    <row r="34" spans="1:5" x14ac:dyDescent="0.3">
      <c r="A34" s="43">
        <v>22020312</v>
      </c>
      <c r="B34" s="44" t="s">
        <v>47</v>
      </c>
      <c r="C34" s="41"/>
      <c r="D34" s="41"/>
      <c r="E34" s="41"/>
    </row>
    <row r="35" spans="1:5" x14ac:dyDescent="0.3">
      <c r="A35" s="43">
        <v>22020313</v>
      </c>
      <c r="B35" s="44" t="s">
        <v>48</v>
      </c>
      <c r="C35" s="41"/>
      <c r="D35" s="41"/>
      <c r="E35" s="41"/>
    </row>
    <row r="36" spans="1:5" s="1" customFormat="1" x14ac:dyDescent="0.3">
      <c r="A36" s="4">
        <v>220204</v>
      </c>
      <c r="B36" s="5" t="s">
        <v>49</v>
      </c>
      <c r="C36" s="12">
        <f>SUM(C37:C44)</f>
        <v>2500000</v>
      </c>
      <c r="D36" s="12">
        <f t="shared" ref="D36:E36" si="4">SUM(D37:D44)</f>
        <v>0</v>
      </c>
      <c r="E36" s="12">
        <f t="shared" si="4"/>
        <v>1500000</v>
      </c>
    </row>
    <row r="37" spans="1:5" x14ac:dyDescent="0.3">
      <c r="A37" s="43">
        <v>22020401</v>
      </c>
      <c r="B37" s="44" t="s">
        <v>50</v>
      </c>
      <c r="C37" s="41">
        <v>2000000</v>
      </c>
      <c r="D37" s="41"/>
      <c r="E37" s="41">
        <v>1000000</v>
      </c>
    </row>
    <row r="38" spans="1:5" x14ac:dyDescent="0.3">
      <c r="A38" s="43">
        <v>22020402</v>
      </c>
      <c r="B38" s="44" t="s">
        <v>51</v>
      </c>
      <c r="C38" s="41">
        <v>500000</v>
      </c>
      <c r="D38" s="41"/>
      <c r="E38" s="41">
        <v>500000</v>
      </c>
    </row>
    <row r="39" spans="1:5" x14ac:dyDescent="0.3">
      <c r="A39" s="43">
        <v>22020403</v>
      </c>
      <c r="B39" s="44" t="s">
        <v>52</v>
      </c>
      <c r="C39" s="41"/>
      <c r="D39" s="41"/>
      <c r="E39" s="41"/>
    </row>
    <row r="40" spans="1:5" x14ac:dyDescent="0.3">
      <c r="A40" s="43">
        <v>22020404</v>
      </c>
      <c r="B40" s="44" t="s">
        <v>53</v>
      </c>
      <c r="C40" s="41"/>
      <c r="D40" s="41"/>
      <c r="E40" s="41"/>
    </row>
    <row r="41" spans="1:5" x14ac:dyDescent="0.3">
      <c r="A41" s="43">
        <v>22020405</v>
      </c>
      <c r="B41" s="44" t="s">
        <v>54</v>
      </c>
      <c r="C41" s="41"/>
      <c r="D41" s="41"/>
      <c r="E41" s="41"/>
    </row>
    <row r="42" spans="1:5" x14ac:dyDescent="0.3">
      <c r="A42" s="43">
        <v>22020406</v>
      </c>
      <c r="B42" s="44" t="s">
        <v>55</v>
      </c>
      <c r="C42" s="41"/>
      <c r="D42" s="41"/>
      <c r="E42" s="41"/>
    </row>
    <row r="43" spans="1:5" x14ac:dyDescent="0.3">
      <c r="A43" s="43">
        <v>22020410</v>
      </c>
      <c r="B43" s="44" t="s">
        <v>56</v>
      </c>
      <c r="C43" s="41"/>
      <c r="D43" s="41"/>
      <c r="E43" s="41"/>
    </row>
    <row r="44" spans="1:5" x14ac:dyDescent="0.3">
      <c r="A44" s="43">
        <v>22020411</v>
      </c>
      <c r="B44" s="44" t="s">
        <v>57</v>
      </c>
      <c r="C44" s="41"/>
      <c r="D44" s="41"/>
      <c r="E44" s="41"/>
    </row>
    <row r="45" spans="1:5" s="1" customFormat="1" x14ac:dyDescent="0.3">
      <c r="A45" s="4">
        <v>220205</v>
      </c>
      <c r="B45" s="5" t="s">
        <v>58</v>
      </c>
      <c r="C45" s="12">
        <f>SUM(C46:C47)</f>
        <v>0</v>
      </c>
      <c r="D45" s="12">
        <f t="shared" ref="D45:E45" si="5">SUM(D46:D47)</f>
        <v>0</v>
      </c>
      <c r="E45" s="12">
        <f t="shared" si="5"/>
        <v>0</v>
      </c>
    </row>
    <row r="46" spans="1:5" x14ac:dyDescent="0.3">
      <c r="A46" s="43">
        <v>22020501</v>
      </c>
      <c r="B46" s="44" t="s">
        <v>59</v>
      </c>
      <c r="C46" s="41"/>
      <c r="D46" s="41"/>
      <c r="E46" s="41"/>
    </row>
    <row r="47" spans="1:5" x14ac:dyDescent="0.3">
      <c r="A47" s="43">
        <v>22020502</v>
      </c>
      <c r="B47" s="44" t="s">
        <v>60</v>
      </c>
      <c r="C47" s="41"/>
      <c r="D47" s="41"/>
      <c r="E47" s="41"/>
    </row>
    <row r="48" spans="1:5" s="1" customFormat="1" x14ac:dyDescent="0.3">
      <c r="A48" s="4">
        <v>220206</v>
      </c>
      <c r="B48" s="5" t="s">
        <v>61</v>
      </c>
      <c r="C48" s="12">
        <f>SUM(C49:C53)</f>
        <v>0</v>
      </c>
      <c r="D48" s="12">
        <f t="shared" ref="D48:E48" si="6">SUM(D49:D53)</f>
        <v>0</v>
      </c>
      <c r="E48" s="12">
        <f t="shared" si="6"/>
        <v>0</v>
      </c>
    </row>
    <row r="49" spans="1:5" x14ac:dyDescent="0.3">
      <c r="A49" s="43">
        <v>22020601</v>
      </c>
      <c r="B49" s="44" t="s">
        <v>62</v>
      </c>
      <c r="C49" s="41"/>
      <c r="D49" s="41"/>
      <c r="E49" s="41"/>
    </row>
    <row r="50" spans="1:5" x14ac:dyDescent="0.3">
      <c r="A50" s="43">
        <v>22020602</v>
      </c>
      <c r="B50" s="44" t="s">
        <v>63</v>
      </c>
      <c r="C50" s="41"/>
      <c r="D50" s="41"/>
      <c r="E50" s="41"/>
    </row>
    <row r="51" spans="1:5" x14ac:dyDescent="0.3">
      <c r="A51" s="43">
        <v>22020603</v>
      </c>
      <c r="B51" s="44" t="s">
        <v>64</v>
      </c>
      <c r="C51" s="41"/>
      <c r="D51" s="41"/>
      <c r="E51" s="41"/>
    </row>
    <row r="52" spans="1:5" x14ac:dyDescent="0.3">
      <c r="A52" s="43">
        <v>22020604</v>
      </c>
      <c r="B52" s="44" t="s">
        <v>65</v>
      </c>
      <c r="C52" s="41"/>
      <c r="D52" s="41"/>
      <c r="E52" s="41"/>
    </row>
    <row r="53" spans="1:5" x14ac:dyDescent="0.3">
      <c r="A53" s="43">
        <v>22020605</v>
      </c>
      <c r="B53" s="44" t="s">
        <v>66</v>
      </c>
      <c r="C53" s="41"/>
      <c r="D53" s="41"/>
      <c r="E53" s="41"/>
    </row>
    <row r="54" spans="1:5" s="1" customFormat="1" x14ac:dyDescent="0.3">
      <c r="A54" s="4">
        <v>220207</v>
      </c>
      <c r="B54" s="5" t="s">
        <v>67</v>
      </c>
      <c r="C54" s="12">
        <f>SUM(C55:C62)</f>
        <v>0</v>
      </c>
      <c r="D54" s="12">
        <f t="shared" ref="D54:E54" si="7">SUM(D55:D62)</f>
        <v>0</v>
      </c>
      <c r="E54" s="12">
        <f t="shared" si="7"/>
        <v>0</v>
      </c>
    </row>
    <row r="55" spans="1:5" x14ac:dyDescent="0.3">
      <c r="A55" s="43">
        <v>22020701</v>
      </c>
      <c r="B55" s="44" t="s">
        <v>68</v>
      </c>
      <c r="C55" s="41"/>
      <c r="D55" s="41"/>
      <c r="E55" s="41"/>
    </row>
    <row r="56" spans="1:5" x14ac:dyDescent="0.3">
      <c r="A56" s="43">
        <v>22020702</v>
      </c>
      <c r="B56" s="44" t="s">
        <v>69</v>
      </c>
      <c r="C56" s="41"/>
      <c r="D56" s="41"/>
      <c r="E56" s="41"/>
    </row>
    <row r="57" spans="1:5" x14ac:dyDescent="0.3">
      <c r="A57" s="43">
        <v>22020703</v>
      </c>
      <c r="B57" s="44" t="s">
        <v>70</v>
      </c>
      <c r="C57" s="41"/>
      <c r="D57" s="41"/>
      <c r="E57" s="41"/>
    </row>
    <row r="58" spans="1:5" x14ac:dyDescent="0.3">
      <c r="A58" s="43">
        <v>22020707</v>
      </c>
      <c r="B58" s="44" t="s">
        <v>71</v>
      </c>
      <c r="C58" s="41"/>
      <c r="D58" s="41"/>
      <c r="E58" s="41"/>
    </row>
    <row r="59" spans="1:5" x14ac:dyDescent="0.3">
      <c r="A59" s="43">
        <v>22020708</v>
      </c>
      <c r="B59" s="44" t="s">
        <v>72</v>
      </c>
      <c r="C59" s="41"/>
      <c r="D59" s="41"/>
      <c r="E59" s="41"/>
    </row>
    <row r="60" spans="1:5" x14ac:dyDescent="0.3">
      <c r="A60" s="43">
        <v>22020709</v>
      </c>
      <c r="B60" s="44" t="s">
        <v>73</v>
      </c>
      <c r="C60" s="41"/>
      <c r="D60" s="41"/>
      <c r="E60" s="41"/>
    </row>
    <row r="61" spans="1:5" x14ac:dyDescent="0.3">
      <c r="A61" s="43">
        <v>22020711</v>
      </c>
      <c r="B61" s="44" t="s">
        <v>74</v>
      </c>
      <c r="C61" s="41"/>
      <c r="D61" s="41"/>
      <c r="E61" s="41"/>
    </row>
    <row r="62" spans="1:5" x14ac:dyDescent="0.3">
      <c r="A62" s="43">
        <v>22020712</v>
      </c>
      <c r="B62" s="44" t="s">
        <v>75</v>
      </c>
      <c r="C62" s="41"/>
      <c r="D62" s="41"/>
      <c r="E62" s="41"/>
    </row>
    <row r="63" spans="1:5" s="1" customFormat="1" x14ac:dyDescent="0.3">
      <c r="A63" s="4">
        <v>220208</v>
      </c>
      <c r="B63" s="5" t="s">
        <v>76</v>
      </c>
      <c r="C63" s="12">
        <f>SUM(C64:C66)</f>
        <v>0</v>
      </c>
      <c r="D63" s="12">
        <f t="shared" ref="D63:E63" si="8">SUM(D64:D66)</f>
        <v>0</v>
      </c>
      <c r="E63" s="12">
        <f t="shared" si="8"/>
        <v>2000000</v>
      </c>
    </row>
    <row r="64" spans="1:5" x14ac:dyDescent="0.3">
      <c r="A64" s="43">
        <v>22020801</v>
      </c>
      <c r="B64" s="44" t="s">
        <v>77</v>
      </c>
      <c r="C64" s="41"/>
      <c r="D64" s="41"/>
      <c r="E64" s="41">
        <v>1500000</v>
      </c>
    </row>
    <row r="65" spans="1:5" x14ac:dyDescent="0.3">
      <c r="A65" s="43">
        <v>22020802</v>
      </c>
      <c r="B65" s="44" t="s">
        <v>78</v>
      </c>
      <c r="C65" s="41"/>
      <c r="D65" s="41"/>
      <c r="E65" s="41"/>
    </row>
    <row r="66" spans="1:5" x14ac:dyDescent="0.3">
      <c r="A66" s="43">
        <v>22020803</v>
      </c>
      <c r="B66" s="44" t="s">
        <v>79</v>
      </c>
      <c r="C66" s="41"/>
      <c r="D66" s="41"/>
      <c r="E66" s="41">
        <v>500000</v>
      </c>
    </row>
    <row r="67" spans="1:5" s="1" customFormat="1" x14ac:dyDescent="0.3">
      <c r="A67" s="4">
        <v>220209</v>
      </c>
      <c r="B67" s="5" t="s">
        <v>80</v>
      </c>
      <c r="C67" s="12">
        <f>SUM(C68:C69)</f>
        <v>0</v>
      </c>
      <c r="D67" s="12">
        <f t="shared" ref="D67:E67" si="9">SUM(D68:D69)</f>
        <v>0</v>
      </c>
      <c r="E67" s="12">
        <f t="shared" si="9"/>
        <v>0</v>
      </c>
    </row>
    <row r="68" spans="1:5" x14ac:dyDescent="0.3">
      <c r="A68" s="43">
        <v>22020901</v>
      </c>
      <c r="B68" s="44" t="s">
        <v>81</v>
      </c>
      <c r="C68" s="41"/>
      <c r="D68" s="41"/>
      <c r="E68" s="41"/>
    </row>
    <row r="69" spans="1:5" x14ac:dyDescent="0.3">
      <c r="A69" s="43">
        <v>22020902</v>
      </c>
      <c r="B69" s="44" t="s">
        <v>82</v>
      </c>
      <c r="C69" s="41"/>
      <c r="D69" s="41"/>
      <c r="E69" s="41"/>
    </row>
    <row r="70" spans="1:5" s="1" customFormat="1" x14ac:dyDescent="0.3">
      <c r="A70" s="4">
        <v>220210</v>
      </c>
      <c r="B70" s="5" t="s">
        <v>83</v>
      </c>
      <c r="C70" s="12">
        <f>SUM(C71:C83)</f>
        <v>4500000</v>
      </c>
      <c r="D70" s="12">
        <f t="shared" ref="D70:E70" si="10">SUM(D71:D83)</f>
        <v>2225000</v>
      </c>
      <c r="E70" s="12">
        <f t="shared" si="10"/>
        <v>7000000</v>
      </c>
    </row>
    <row r="71" spans="1:5" x14ac:dyDescent="0.3">
      <c r="A71" s="43">
        <v>22021001</v>
      </c>
      <c r="B71" s="44" t="s">
        <v>84</v>
      </c>
      <c r="C71" s="41">
        <v>500000</v>
      </c>
      <c r="D71" s="41">
        <v>25000</v>
      </c>
      <c r="E71" s="41">
        <v>500000</v>
      </c>
    </row>
    <row r="72" spans="1:5" x14ac:dyDescent="0.3">
      <c r="A72" s="43">
        <v>22021002</v>
      </c>
      <c r="B72" s="44" t="s">
        <v>85</v>
      </c>
      <c r="C72" s="41"/>
      <c r="D72" s="41"/>
      <c r="E72" s="41"/>
    </row>
    <row r="73" spans="1:5" x14ac:dyDescent="0.3">
      <c r="A73" s="43">
        <v>22021003</v>
      </c>
      <c r="B73" s="44" t="s">
        <v>86</v>
      </c>
      <c r="C73" s="41"/>
      <c r="D73" s="41"/>
      <c r="E73" s="41"/>
    </row>
    <row r="74" spans="1:5" x14ac:dyDescent="0.3">
      <c r="A74" s="43">
        <v>22021004</v>
      </c>
      <c r="B74" s="44" t="s">
        <v>87</v>
      </c>
      <c r="C74" s="41"/>
      <c r="D74" s="41"/>
      <c r="E74" s="41"/>
    </row>
    <row r="75" spans="1:5" x14ac:dyDescent="0.3">
      <c r="A75" s="43">
        <v>22021006</v>
      </c>
      <c r="B75" s="44" t="s">
        <v>88</v>
      </c>
      <c r="C75" s="41"/>
      <c r="D75" s="41"/>
      <c r="E75" s="41"/>
    </row>
    <row r="76" spans="1:5" x14ac:dyDescent="0.3">
      <c r="A76" s="43">
        <v>22021007</v>
      </c>
      <c r="B76" s="44" t="s">
        <v>89</v>
      </c>
      <c r="C76" s="41">
        <v>4000000</v>
      </c>
      <c r="D76" s="41">
        <v>2200000</v>
      </c>
      <c r="E76" s="41">
        <v>5000000</v>
      </c>
    </row>
    <row r="77" spans="1:5" x14ac:dyDescent="0.3">
      <c r="A77" s="43">
        <v>22021008</v>
      </c>
      <c r="B77" s="44" t="s">
        <v>90</v>
      </c>
      <c r="C77" s="41"/>
      <c r="D77" s="41"/>
      <c r="E77" s="41"/>
    </row>
    <row r="78" spans="1:5" x14ac:dyDescent="0.3">
      <c r="A78" s="43">
        <v>22021009</v>
      </c>
      <c r="B78" s="44" t="s">
        <v>91</v>
      </c>
      <c r="C78" s="41"/>
      <c r="D78" s="41"/>
      <c r="E78" s="41"/>
    </row>
    <row r="79" spans="1:5" x14ac:dyDescent="0.3">
      <c r="A79" s="43">
        <v>22021010</v>
      </c>
      <c r="B79" s="44" t="s">
        <v>92</v>
      </c>
      <c r="C79" s="41"/>
      <c r="D79" s="41"/>
      <c r="E79" s="41"/>
    </row>
    <row r="80" spans="1:5" x14ac:dyDescent="0.3">
      <c r="A80" s="43">
        <v>22021014</v>
      </c>
      <c r="B80" s="44" t="s">
        <v>93</v>
      </c>
      <c r="C80" s="41"/>
      <c r="D80" s="41"/>
      <c r="E80" s="41"/>
    </row>
    <row r="81" spans="1:5" x14ac:dyDescent="0.3">
      <c r="A81" s="43">
        <v>22021020</v>
      </c>
      <c r="B81" s="44" t="s">
        <v>94</v>
      </c>
      <c r="C81" s="41"/>
      <c r="D81" s="41"/>
      <c r="E81" s="41"/>
    </row>
    <row r="82" spans="1:5" x14ac:dyDescent="0.3">
      <c r="A82" s="43">
        <v>22021050</v>
      </c>
      <c r="B82" s="44" t="s">
        <v>95</v>
      </c>
      <c r="C82" s="41"/>
      <c r="D82" s="41"/>
      <c r="E82" s="41"/>
    </row>
    <row r="83" spans="1:5" x14ac:dyDescent="0.3">
      <c r="A83" s="43">
        <v>22021052</v>
      </c>
      <c r="B83" s="44" t="s">
        <v>96</v>
      </c>
      <c r="C83" s="41"/>
      <c r="D83" s="41"/>
      <c r="E83" s="41">
        <v>1500000</v>
      </c>
    </row>
    <row r="84" spans="1:5" s="1" customFormat="1" x14ac:dyDescent="0.3">
      <c r="A84" s="4">
        <v>2204</v>
      </c>
      <c r="B84" s="5" t="s">
        <v>97</v>
      </c>
      <c r="C84" s="12">
        <f>C85</f>
        <v>2000000</v>
      </c>
      <c r="D84" s="12">
        <f t="shared" ref="D84:E84" si="11">D85</f>
        <v>0</v>
      </c>
      <c r="E84" s="12">
        <f t="shared" si="11"/>
        <v>1000000</v>
      </c>
    </row>
    <row r="85" spans="1:5" s="1" customFormat="1" x14ac:dyDescent="0.3">
      <c r="A85" s="4">
        <v>220401</v>
      </c>
      <c r="B85" s="5" t="s">
        <v>98</v>
      </c>
      <c r="C85" s="12">
        <f>SUM(C86:C87)</f>
        <v>2000000</v>
      </c>
      <c r="D85" s="12">
        <f>SUM(D86:D87)</f>
        <v>0</v>
      </c>
      <c r="E85" s="12">
        <f>SUM(E86:E87)</f>
        <v>1000000</v>
      </c>
    </row>
    <row r="86" spans="1:5" x14ac:dyDescent="0.3">
      <c r="A86" s="43">
        <v>22040105</v>
      </c>
      <c r="B86" s="44" t="s">
        <v>99</v>
      </c>
      <c r="C86" s="41"/>
      <c r="D86" s="41"/>
      <c r="E86" s="41"/>
    </row>
    <row r="87" spans="1:5" x14ac:dyDescent="0.3">
      <c r="A87" s="43">
        <v>22040109</v>
      </c>
      <c r="B87" s="44" t="s">
        <v>100</v>
      </c>
      <c r="C87" s="41">
        <v>2000000</v>
      </c>
      <c r="D87" s="41"/>
      <c r="E87" s="41">
        <v>1000000</v>
      </c>
    </row>
    <row r="88" spans="1:5" s="1" customFormat="1" x14ac:dyDescent="0.3">
      <c r="A88" s="4">
        <v>2205</v>
      </c>
      <c r="B88" s="5" t="s">
        <v>101</v>
      </c>
      <c r="C88" s="12">
        <f>C89</f>
        <v>0</v>
      </c>
      <c r="D88" s="12">
        <f t="shared" ref="D88:E88" si="12">D89</f>
        <v>0</v>
      </c>
      <c r="E88" s="12">
        <f t="shared" si="12"/>
        <v>0</v>
      </c>
    </row>
    <row r="89" spans="1:5" s="1" customFormat="1" x14ac:dyDescent="0.3">
      <c r="A89" s="4">
        <v>220501</v>
      </c>
      <c r="B89" s="5" t="s">
        <v>102</v>
      </c>
      <c r="C89" s="12">
        <f>SUM(C90:C92)</f>
        <v>0</v>
      </c>
      <c r="D89" s="12">
        <f t="shared" ref="D89:E89" si="13">SUM(D90:D92)</f>
        <v>0</v>
      </c>
      <c r="E89" s="12">
        <f t="shared" si="13"/>
        <v>0</v>
      </c>
    </row>
    <row r="90" spans="1:5" x14ac:dyDescent="0.3">
      <c r="A90" s="43">
        <v>22050105</v>
      </c>
      <c r="B90" s="44" t="s">
        <v>103</v>
      </c>
      <c r="C90" s="41"/>
      <c r="D90" s="41"/>
      <c r="E90" s="41"/>
    </row>
    <row r="91" spans="1:5" x14ac:dyDescent="0.3">
      <c r="A91" s="43">
        <v>22050108</v>
      </c>
      <c r="B91" s="44" t="s">
        <v>104</v>
      </c>
      <c r="C91" s="41"/>
      <c r="D91" s="41"/>
      <c r="E91" s="41"/>
    </row>
    <row r="92" spans="1:5" x14ac:dyDescent="0.3">
      <c r="A92" s="43">
        <v>22050110</v>
      </c>
      <c r="B92" s="44" t="s">
        <v>105</v>
      </c>
      <c r="C92" s="41"/>
      <c r="D92" s="41"/>
      <c r="E92" s="41"/>
    </row>
    <row r="93" spans="1:5" s="1" customFormat="1" x14ac:dyDescent="0.3">
      <c r="A93" s="4">
        <v>2206</v>
      </c>
      <c r="B93" s="5" t="s">
        <v>106</v>
      </c>
      <c r="C93" s="12">
        <f>C94+C96</f>
        <v>0</v>
      </c>
      <c r="D93" s="12">
        <f t="shared" ref="D93:E93" si="14">D94+D96</f>
        <v>0</v>
      </c>
      <c r="E93" s="12">
        <f t="shared" si="14"/>
        <v>0</v>
      </c>
    </row>
    <row r="94" spans="1:5" s="1" customFormat="1" x14ac:dyDescent="0.3">
      <c r="A94" s="4">
        <v>220603</v>
      </c>
      <c r="B94" s="5" t="s">
        <v>107</v>
      </c>
      <c r="C94" s="12">
        <f>C95</f>
        <v>0</v>
      </c>
      <c r="D94" s="12">
        <f t="shared" ref="D94:E94" si="15">D95</f>
        <v>0</v>
      </c>
      <c r="E94" s="12">
        <f t="shared" si="15"/>
        <v>0</v>
      </c>
    </row>
    <row r="95" spans="1:5" x14ac:dyDescent="0.3">
      <c r="A95" s="43">
        <v>22060301</v>
      </c>
      <c r="B95" s="44" t="s">
        <v>108</v>
      </c>
      <c r="C95" s="41"/>
      <c r="D95" s="41"/>
      <c r="E95" s="41"/>
    </row>
    <row r="96" spans="1:5" s="1" customFormat="1" x14ac:dyDescent="0.3">
      <c r="A96" s="4">
        <v>220604</v>
      </c>
      <c r="B96" s="5" t="s">
        <v>109</v>
      </c>
      <c r="C96" s="12">
        <f>SUM(C97:C98)</f>
        <v>0</v>
      </c>
      <c r="D96" s="12">
        <f t="shared" ref="D96:E96" si="16">SUM(D97:D98)</f>
        <v>0</v>
      </c>
      <c r="E96" s="12">
        <f t="shared" si="16"/>
        <v>0</v>
      </c>
    </row>
    <row r="97" spans="1:5" x14ac:dyDescent="0.3">
      <c r="A97" s="43">
        <v>22060401</v>
      </c>
      <c r="B97" s="44" t="s">
        <v>110</v>
      </c>
      <c r="C97" s="41"/>
      <c r="D97" s="41"/>
      <c r="E97" s="41"/>
    </row>
    <row r="98" spans="1:5" x14ac:dyDescent="0.3">
      <c r="A98" s="48"/>
      <c r="B98" s="48"/>
      <c r="C98" s="41"/>
      <c r="D98" s="41"/>
      <c r="E98" s="41"/>
    </row>
  </sheetData>
  <sheetProtection algorithmName="SHA-512" hashValue="YALUABLi03VFnj0O95JUqaRT6+vA0ikFNTyYHcWCxpd6GZrQNg/51eSheUBWwh8j7VwMnWqhINjBiTKDLEvLpA==" saltValue="EXaFB1a78Pn34XEVz9f6PA==" spinCount="100000"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scale="85" orientation="landscape" r:id="rId1"/>
  <headerFooter>
    <oddFooter>&amp;CPage 36</oddFooter>
  </headerFooter>
  <rowBreaks count="2" manualBreakCount="2">
    <brk id="35" max="16383" man="1"/>
    <brk id="69"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F78"/>
  <sheetViews>
    <sheetView view="pageBreakPreview" topLeftCell="B12" zoomScale="60" zoomScaleNormal="130" workbookViewId="0">
      <selection activeCell="B15" sqref="A15:XFD15"/>
    </sheetView>
  </sheetViews>
  <sheetFormatPr defaultColWidth="8.81640625" defaultRowHeight="15" x14ac:dyDescent="0.3"/>
  <cols>
    <col min="1" max="1" width="22.26953125" style="49" bestFit="1" customWidth="1"/>
    <col min="2" max="2" width="13.1796875" style="49" bestFit="1" customWidth="1"/>
    <col min="3" max="3" width="43.54296875" style="49" customWidth="1"/>
    <col min="4" max="4" width="24.54296875" style="49" customWidth="1"/>
    <col min="5" max="6" width="25.453125" style="49" bestFit="1" customWidth="1"/>
    <col min="7" max="16384" width="8.81640625" style="49"/>
  </cols>
  <sheetData>
    <row r="1" spans="1:6" x14ac:dyDescent="0.3">
      <c r="A1" s="108" t="s">
        <v>143</v>
      </c>
      <c r="B1" s="108"/>
      <c r="C1" s="108"/>
      <c r="D1" s="108"/>
      <c r="E1" s="108"/>
    </row>
    <row r="2" spans="1:6" x14ac:dyDescent="0.3">
      <c r="A2" s="109" t="s">
        <v>740</v>
      </c>
      <c r="B2" s="109"/>
      <c r="C2" s="109"/>
      <c r="D2" s="109"/>
      <c r="E2" s="109"/>
    </row>
    <row r="3" spans="1:6" x14ac:dyDescent="0.3">
      <c r="A3" s="109" t="s">
        <v>680</v>
      </c>
      <c r="B3" s="109"/>
      <c r="C3" s="109"/>
      <c r="D3" s="109"/>
      <c r="E3" s="109"/>
    </row>
    <row r="5" spans="1:6" ht="45" x14ac:dyDescent="0.3">
      <c r="A5" s="50" t="s">
        <v>145</v>
      </c>
      <c r="B5" s="50" t="s">
        <v>144</v>
      </c>
      <c r="C5" s="50" t="s">
        <v>112</v>
      </c>
      <c r="D5" s="50" t="s">
        <v>596</v>
      </c>
      <c r="E5" s="50" t="s">
        <v>597</v>
      </c>
      <c r="F5" s="50" t="s">
        <v>598</v>
      </c>
    </row>
    <row r="6" spans="1:6" s="1" customFormat="1" x14ac:dyDescent="0.3">
      <c r="A6" s="8" t="s">
        <v>602</v>
      </c>
      <c r="B6" s="4">
        <v>3</v>
      </c>
      <c r="C6" s="5" t="s">
        <v>113</v>
      </c>
      <c r="D6" s="11">
        <f>D7+D16+D24+D27+D33+D36+D40+D63+D70+D76</f>
        <v>1357158802</v>
      </c>
      <c r="E6" s="11">
        <f>E7+E16+E24+E27+E33+E36+E40+E63+E70+E76</f>
        <v>305851767.07999998</v>
      </c>
      <c r="F6" s="11">
        <f>F7+F16+F24+F27+F33+F36+F40+F63+F70+F76</f>
        <v>563200000</v>
      </c>
    </row>
    <row r="7" spans="1:6" s="1" customFormat="1" x14ac:dyDescent="0.3">
      <c r="A7" s="5"/>
      <c r="B7" s="4">
        <v>32010100</v>
      </c>
      <c r="C7" s="5" t="s">
        <v>114</v>
      </c>
      <c r="D7" s="11">
        <f>SUM(D8:D15)</f>
        <v>55000000</v>
      </c>
      <c r="E7" s="11">
        <f>SUM(E8:E15)</f>
        <v>0</v>
      </c>
      <c r="F7" s="11">
        <f>SUM(F8:F15)</f>
        <v>23500000</v>
      </c>
    </row>
    <row r="8" spans="1:6" hidden="1" x14ac:dyDescent="0.3">
      <c r="A8" s="42"/>
      <c r="B8" s="43">
        <v>32010101</v>
      </c>
      <c r="C8" s="44" t="s">
        <v>760</v>
      </c>
      <c r="D8" s="45"/>
      <c r="E8" s="45"/>
      <c r="F8" s="45"/>
    </row>
    <row r="9" spans="1:6" s="73" customFormat="1" hidden="1" x14ac:dyDescent="0.3">
      <c r="A9" s="60"/>
      <c r="B9" s="68">
        <v>32010150</v>
      </c>
      <c r="C9" s="74" t="s">
        <v>773</v>
      </c>
      <c r="D9" s="72"/>
      <c r="E9" s="71"/>
      <c r="F9" s="72"/>
    </row>
    <row r="10" spans="1:6" s="73" customFormat="1" ht="25" x14ac:dyDescent="0.3">
      <c r="A10" s="60" t="s">
        <v>603</v>
      </c>
      <c r="B10" s="68">
        <v>32010150</v>
      </c>
      <c r="C10" s="75" t="s">
        <v>882</v>
      </c>
      <c r="D10" s="98">
        <v>3000000</v>
      </c>
      <c r="E10" s="99"/>
      <c r="F10" s="98">
        <v>10000000</v>
      </c>
    </row>
    <row r="11" spans="1:6" s="73" customFormat="1" hidden="1" x14ac:dyDescent="0.3">
      <c r="A11" s="60"/>
      <c r="B11" s="68">
        <v>32010154</v>
      </c>
      <c r="C11" s="74" t="s">
        <v>767</v>
      </c>
      <c r="D11" s="98"/>
      <c r="E11" s="99"/>
      <c r="F11" s="98"/>
    </row>
    <row r="12" spans="1:6" s="73" customFormat="1" ht="25" x14ac:dyDescent="0.3">
      <c r="A12" s="60" t="s">
        <v>621</v>
      </c>
      <c r="B12" s="68">
        <v>32010154</v>
      </c>
      <c r="C12" s="79" t="s">
        <v>774</v>
      </c>
      <c r="D12" s="98">
        <v>10000000</v>
      </c>
      <c r="E12" s="99"/>
      <c r="F12" s="98">
        <v>5000000</v>
      </c>
    </row>
    <row r="13" spans="1:6" s="73" customFormat="1" x14ac:dyDescent="0.3">
      <c r="A13" s="60" t="s">
        <v>622</v>
      </c>
      <c r="B13" s="68">
        <v>32010154</v>
      </c>
      <c r="C13" s="79" t="s">
        <v>775</v>
      </c>
      <c r="D13" s="98">
        <v>20000000</v>
      </c>
      <c r="E13" s="99"/>
      <c r="F13" s="98">
        <v>5000000</v>
      </c>
    </row>
    <row r="14" spans="1:6" s="73" customFormat="1" ht="27.75" customHeight="1" x14ac:dyDescent="0.3">
      <c r="A14" s="60" t="s">
        <v>623</v>
      </c>
      <c r="B14" s="68">
        <v>32010154</v>
      </c>
      <c r="C14" s="79" t="s">
        <v>776</v>
      </c>
      <c r="D14" s="103">
        <v>22000000</v>
      </c>
      <c r="E14" s="99"/>
      <c r="F14" s="98">
        <v>3500000</v>
      </c>
    </row>
    <row r="15" spans="1:6" hidden="1" x14ac:dyDescent="0.3">
      <c r="A15" s="44"/>
      <c r="B15" s="43"/>
      <c r="C15" s="44"/>
      <c r="D15" s="45"/>
      <c r="E15" s="45"/>
      <c r="F15" s="45"/>
    </row>
    <row r="16" spans="1:6" s="1" customFormat="1" x14ac:dyDescent="0.3">
      <c r="A16" s="5"/>
      <c r="B16" s="4">
        <v>32010200</v>
      </c>
      <c r="C16" s="5" t="s">
        <v>116</v>
      </c>
      <c r="D16" s="11">
        <f>SUM(D17:D23)</f>
        <v>83000000</v>
      </c>
      <c r="E16" s="11">
        <f>SUM(E17:E23)</f>
        <v>0</v>
      </c>
      <c r="F16" s="11">
        <f>SUM(F17:F23)</f>
        <v>30000000</v>
      </c>
    </row>
    <row r="17" spans="1:6" hidden="1" x14ac:dyDescent="0.3">
      <c r="A17" s="42"/>
      <c r="B17" s="43">
        <v>32010202</v>
      </c>
      <c r="C17" s="44" t="s">
        <v>117</v>
      </c>
      <c r="D17" s="45"/>
      <c r="E17" s="45"/>
      <c r="F17" s="45"/>
    </row>
    <row r="18" spans="1:6" s="73" customFormat="1" hidden="1" x14ac:dyDescent="0.3">
      <c r="A18" s="60"/>
      <c r="B18" s="68">
        <v>32010205</v>
      </c>
      <c r="C18" s="80" t="s">
        <v>247</v>
      </c>
      <c r="D18" s="72"/>
      <c r="E18" s="77"/>
      <c r="F18" s="70"/>
    </row>
    <row r="19" spans="1:6" s="73" customFormat="1" x14ac:dyDescent="0.3">
      <c r="A19" s="60" t="s">
        <v>624</v>
      </c>
      <c r="B19" s="68">
        <v>32010205</v>
      </c>
      <c r="C19" s="69" t="s">
        <v>777</v>
      </c>
      <c r="D19" s="98">
        <v>3000000</v>
      </c>
      <c r="E19" s="101"/>
      <c r="F19" s="98">
        <v>5000000</v>
      </c>
    </row>
    <row r="20" spans="1:6" s="73" customFormat="1" hidden="1" x14ac:dyDescent="0.3">
      <c r="A20" s="60" t="s">
        <v>625</v>
      </c>
      <c r="B20" s="68">
        <v>32010205</v>
      </c>
      <c r="C20" s="69" t="s">
        <v>778</v>
      </c>
      <c r="D20" s="98"/>
      <c r="E20" s="101"/>
      <c r="F20" s="98"/>
    </row>
    <row r="21" spans="1:6" s="73" customFormat="1" hidden="1" x14ac:dyDescent="0.3">
      <c r="A21" s="60"/>
      <c r="B21" s="68">
        <v>32010210</v>
      </c>
      <c r="C21" s="81" t="s">
        <v>252</v>
      </c>
      <c r="D21" s="98"/>
      <c r="E21" s="101"/>
      <c r="F21" s="98"/>
    </row>
    <row r="22" spans="1:6" s="73" customFormat="1" x14ac:dyDescent="0.3">
      <c r="A22" s="60" t="s">
        <v>626</v>
      </c>
      <c r="B22" s="68">
        <v>32010210</v>
      </c>
      <c r="C22" s="74" t="s">
        <v>779</v>
      </c>
      <c r="D22" s="98">
        <v>80000000</v>
      </c>
      <c r="E22" s="101"/>
      <c r="F22" s="98">
        <v>25000000</v>
      </c>
    </row>
    <row r="23" spans="1:6" hidden="1" x14ac:dyDescent="0.3">
      <c r="A23" s="46"/>
      <c r="B23" s="47"/>
      <c r="C23" s="46"/>
      <c r="D23" s="45"/>
      <c r="E23" s="45"/>
      <c r="F23" s="45"/>
    </row>
    <row r="24" spans="1:6" s="1" customFormat="1" x14ac:dyDescent="0.3">
      <c r="A24" s="5"/>
      <c r="B24" s="4">
        <v>320103</v>
      </c>
      <c r="C24" s="5" t="s">
        <v>118</v>
      </c>
      <c r="D24" s="11">
        <f>SUM(D25:D26)</f>
        <v>0</v>
      </c>
      <c r="E24" s="11">
        <f>SUM(E25:E26)</f>
        <v>0</v>
      </c>
      <c r="F24" s="11">
        <f>SUM(F25:F26)</f>
        <v>0</v>
      </c>
    </row>
    <row r="25" spans="1:6" hidden="1" x14ac:dyDescent="0.3">
      <c r="A25" s="42"/>
      <c r="B25" s="43">
        <v>32010301</v>
      </c>
      <c r="C25" s="44" t="s">
        <v>119</v>
      </c>
      <c r="D25" s="45"/>
      <c r="E25" s="45"/>
      <c r="F25" s="45"/>
    </row>
    <row r="26" spans="1:6" hidden="1" x14ac:dyDescent="0.3">
      <c r="A26" s="44"/>
      <c r="B26" s="43"/>
      <c r="C26" s="44"/>
      <c r="D26" s="45"/>
      <c r="E26" s="45"/>
      <c r="F26" s="45"/>
    </row>
    <row r="27" spans="1:6" s="1" customFormat="1" x14ac:dyDescent="0.3">
      <c r="A27" s="5"/>
      <c r="B27" s="4">
        <v>32010400</v>
      </c>
      <c r="C27" s="5" t="s">
        <v>120</v>
      </c>
      <c r="D27" s="11">
        <f>SUM(D28:D32)</f>
        <v>0</v>
      </c>
      <c r="E27" s="11">
        <f t="shared" ref="E27:F27" si="0">SUM(E28:E32)</f>
        <v>0</v>
      </c>
      <c r="F27" s="11">
        <f t="shared" si="0"/>
        <v>0</v>
      </c>
    </row>
    <row r="28" spans="1:6" hidden="1" x14ac:dyDescent="0.3">
      <c r="A28" s="42"/>
      <c r="B28" s="43">
        <v>32010405</v>
      </c>
      <c r="C28" s="44" t="s">
        <v>121</v>
      </c>
      <c r="D28" s="45"/>
      <c r="E28" s="45"/>
      <c r="F28" s="45"/>
    </row>
    <row r="29" spans="1:6" hidden="1" x14ac:dyDescent="0.3">
      <c r="A29" s="42"/>
      <c r="B29" s="43">
        <v>32010406</v>
      </c>
      <c r="C29" s="44" t="s">
        <v>122</v>
      </c>
      <c r="D29" s="45"/>
      <c r="E29" s="45"/>
      <c r="F29" s="45"/>
    </row>
    <row r="30" spans="1:6" hidden="1" x14ac:dyDescent="0.3">
      <c r="A30" s="42"/>
      <c r="B30" s="43">
        <v>32010407</v>
      </c>
      <c r="C30" s="44" t="s">
        <v>123</v>
      </c>
      <c r="D30" s="45"/>
      <c r="E30" s="45"/>
      <c r="F30" s="45"/>
    </row>
    <row r="31" spans="1:6" hidden="1" x14ac:dyDescent="0.3">
      <c r="A31" s="42"/>
      <c r="B31" s="43">
        <v>32010408</v>
      </c>
      <c r="C31" s="44" t="s">
        <v>124</v>
      </c>
      <c r="D31" s="45"/>
      <c r="E31" s="45"/>
      <c r="F31" s="45"/>
    </row>
    <row r="32" spans="1:6" hidden="1" x14ac:dyDescent="0.3">
      <c r="A32" s="44"/>
      <c r="B32" s="43"/>
      <c r="C32" s="44"/>
      <c r="D32" s="45"/>
      <c r="E32" s="45"/>
      <c r="F32" s="45"/>
    </row>
    <row r="33" spans="1:6" s="1" customFormat="1" x14ac:dyDescent="0.3">
      <c r="A33" s="5"/>
      <c r="B33" s="4">
        <v>320105</v>
      </c>
      <c r="C33" s="5" t="s">
        <v>125</v>
      </c>
      <c r="D33" s="11">
        <f>SUM(D34:D35)</f>
        <v>0</v>
      </c>
      <c r="E33" s="11">
        <f>SUM(E34:E35)</f>
        <v>0</v>
      </c>
      <c r="F33" s="11">
        <f>SUM(F34:F35)</f>
        <v>0</v>
      </c>
    </row>
    <row r="34" spans="1:6" hidden="1" x14ac:dyDescent="0.3">
      <c r="A34" s="42"/>
      <c r="B34" s="43">
        <v>32010501</v>
      </c>
      <c r="C34" s="44" t="s">
        <v>126</v>
      </c>
      <c r="D34" s="45"/>
      <c r="E34" s="45"/>
      <c r="F34" s="45"/>
    </row>
    <row r="35" spans="1:6" hidden="1" x14ac:dyDescent="0.3">
      <c r="A35" s="44"/>
      <c r="B35" s="43"/>
      <c r="C35" s="44"/>
      <c r="D35" s="45"/>
      <c r="E35" s="45"/>
      <c r="F35" s="45"/>
    </row>
    <row r="36" spans="1:6" s="1" customFormat="1" x14ac:dyDescent="0.3">
      <c r="A36" s="5"/>
      <c r="B36" s="4">
        <v>320106</v>
      </c>
      <c r="C36" s="5" t="s">
        <v>127</v>
      </c>
      <c r="D36" s="11">
        <f>SUM(D37:D39)</f>
        <v>0</v>
      </c>
      <c r="E36" s="11">
        <f>SUM(E37:E39)</f>
        <v>0</v>
      </c>
      <c r="F36" s="11">
        <f>SUM(F37:F39)</f>
        <v>0</v>
      </c>
    </row>
    <row r="37" spans="1:6" hidden="1" x14ac:dyDescent="0.3">
      <c r="A37" s="42"/>
      <c r="B37" s="43">
        <v>32010601</v>
      </c>
      <c r="C37" s="44" t="s">
        <v>128</v>
      </c>
      <c r="D37" s="45"/>
      <c r="E37" s="45"/>
      <c r="F37" s="45"/>
    </row>
    <row r="38" spans="1:6" hidden="1" x14ac:dyDescent="0.3">
      <c r="A38" s="42"/>
      <c r="B38" s="43">
        <v>32010602</v>
      </c>
      <c r="C38" s="44" t="s">
        <v>129</v>
      </c>
      <c r="D38" s="45"/>
      <c r="E38" s="45"/>
      <c r="F38" s="45"/>
    </row>
    <row r="39" spans="1:6" hidden="1" x14ac:dyDescent="0.3">
      <c r="A39" s="44"/>
      <c r="B39" s="43"/>
      <c r="C39" s="44"/>
      <c r="D39" s="45"/>
      <c r="E39" s="45"/>
      <c r="F39" s="45"/>
    </row>
    <row r="40" spans="1:6" s="1" customFormat="1" x14ac:dyDescent="0.3">
      <c r="A40" s="5"/>
      <c r="B40" s="4">
        <v>320109</v>
      </c>
      <c r="C40" s="5" t="s">
        <v>130</v>
      </c>
      <c r="D40" s="11">
        <f>SUM(D41:D62)</f>
        <v>1219158802</v>
      </c>
      <c r="E40" s="11">
        <f>SUM(E41:E62)</f>
        <v>305851767.07999998</v>
      </c>
      <c r="F40" s="11">
        <f>SUM(F41:F62)</f>
        <v>509700000</v>
      </c>
    </row>
    <row r="41" spans="1:6" x14ac:dyDescent="0.3">
      <c r="A41" s="42"/>
      <c r="B41" s="43">
        <v>32010903</v>
      </c>
      <c r="C41" s="44" t="s">
        <v>131</v>
      </c>
      <c r="D41" s="45"/>
      <c r="E41" s="45"/>
      <c r="F41" s="45"/>
    </row>
    <row r="42" spans="1:6" s="73" customFormat="1" x14ac:dyDescent="0.3">
      <c r="A42" s="60" t="s">
        <v>627</v>
      </c>
      <c r="B42" s="68">
        <v>32010903</v>
      </c>
      <c r="C42" s="76" t="s">
        <v>780</v>
      </c>
      <c r="D42" s="106">
        <v>3000000</v>
      </c>
      <c r="E42" s="99">
        <v>550000</v>
      </c>
      <c r="F42" s="98">
        <v>5000000</v>
      </c>
    </row>
    <row r="43" spans="1:6" s="73" customFormat="1" x14ac:dyDescent="0.3">
      <c r="A43" s="60" t="s">
        <v>628</v>
      </c>
      <c r="B43" s="68">
        <v>32010903</v>
      </c>
      <c r="C43" s="79" t="s">
        <v>781</v>
      </c>
      <c r="D43" s="98">
        <v>203000000</v>
      </c>
      <c r="E43" s="99"/>
      <c r="F43" s="98">
        <v>15000000</v>
      </c>
    </row>
    <row r="44" spans="1:6" s="73" customFormat="1" x14ac:dyDescent="0.3">
      <c r="A44" s="60" t="s">
        <v>629</v>
      </c>
      <c r="B44" s="68">
        <v>32010903</v>
      </c>
      <c r="C44" s="82" t="s">
        <v>782</v>
      </c>
      <c r="D44" s="103">
        <v>3000000</v>
      </c>
      <c r="E44" s="99"/>
      <c r="F44" s="98">
        <v>1500000</v>
      </c>
    </row>
    <row r="45" spans="1:6" s="73" customFormat="1" x14ac:dyDescent="0.3">
      <c r="A45" s="60" t="s">
        <v>630</v>
      </c>
      <c r="B45" s="68">
        <v>32010903</v>
      </c>
      <c r="C45" s="82" t="s">
        <v>783</v>
      </c>
      <c r="D45" s="98">
        <v>0</v>
      </c>
      <c r="E45" s="99"/>
      <c r="F45" s="98">
        <v>1200000</v>
      </c>
    </row>
    <row r="46" spans="1:6" hidden="1" x14ac:dyDescent="0.3">
      <c r="A46" s="44"/>
      <c r="B46" s="43"/>
      <c r="C46" s="44"/>
      <c r="D46" s="45"/>
      <c r="E46" s="45"/>
      <c r="F46" s="45"/>
    </row>
    <row r="47" spans="1:6" hidden="1" x14ac:dyDescent="0.3">
      <c r="A47" s="42"/>
      <c r="B47" s="43">
        <v>32010904</v>
      </c>
      <c r="C47" s="44" t="s">
        <v>132</v>
      </c>
      <c r="D47" s="45"/>
      <c r="E47" s="45"/>
      <c r="F47" s="45"/>
    </row>
    <row r="48" spans="1:6" hidden="1" x14ac:dyDescent="0.3">
      <c r="A48" s="44"/>
      <c r="B48" s="43"/>
      <c r="C48" s="44"/>
      <c r="D48" s="45"/>
      <c r="E48" s="45"/>
      <c r="F48" s="45"/>
    </row>
    <row r="49" spans="1:6" hidden="1" x14ac:dyDescent="0.3">
      <c r="A49" s="42"/>
      <c r="B49" s="43">
        <v>32010935</v>
      </c>
      <c r="C49" s="44" t="s">
        <v>133</v>
      </c>
      <c r="D49" s="45"/>
      <c r="E49" s="45"/>
      <c r="F49" s="45"/>
    </row>
    <row r="50" spans="1:6" s="78" customFormat="1" hidden="1" x14ac:dyDescent="0.35">
      <c r="A50" s="60" t="s">
        <v>631</v>
      </c>
      <c r="B50" s="68">
        <v>32010935</v>
      </c>
      <c r="C50" s="83" t="s">
        <v>784</v>
      </c>
      <c r="D50" s="98">
        <v>500000</v>
      </c>
      <c r="E50" s="99"/>
      <c r="F50" s="98"/>
    </row>
    <row r="51" spans="1:6" s="78" customFormat="1" x14ac:dyDescent="0.35">
      <c r="A51" s="60" t="s">
        <v>632</v>
      </c>
      <c r="B51" s="68">
        <v>32010935</v>
      </c>
      <c r="C51" s="84" t="s">
        <v>785</v>
      </c>
      <c r="D51" s="98">
        <v>400000000</v>
      </c>
      <c r="E51" s="99">
        <v>5250000</v>
      </c>
      <c r="F51" s="98">
        <v>150000000</v>
      </c>
    </row>
    <row r="52" spans="1:6" s="78" customFormat="1" x14ac:dyDescent="0.35">
      <c r="A52" s="60" t="s">
        <v>633</v>
      </c>
      <c r="B52" s="68">
        <v>32010935</v>
      </c>
      <c r="C52" s="76" t="s">
        <v>786</v>
      </c>
      <c r="D52" s="100">
        <v>35000000</v>
      </c>
      <c r="E52" s="99"/>
      <c r="F52" s="98">
        <v>10000000</v>
      </c>
    </row>
    <row r="53" spans="1:6" s="78" customFormat="1" x14ac:dyDescent="0.35">
      <c r="A53" s="60" t="s">
        <v>634</v>
      </c>
      <c r="B53" s="68">
        <v>32010935</v>
      </c>
      <c r="C53" s="76" t="s">
        <v>787</v>
      </c>
      <c r="D53" s="100">
        <v>23000000</v>
      </c>
      <c r="E53" s="99"/>
      <c r="F53" s="98">
        <v>5000000</v>
      </c>
    </row>
    <row r="54" spans="1:6" s="78" customFormat="1" x14ac:dyDescent="0.35">
      <c r="A54" s="60" t="s">
        <v>635</v>
      </c>
      <c r="B54" s="68">
        <v>32010935</v>
      </c>
      <c r="C54" s="79" t="s">
        <v>788</v>
      </c>
      <c r="D54" s="100">
        <v>298658802</v>
      </c>
      <c r="E54" s="99">
        <v>243014411.59999999</v>
      </c>
      <c r="F54" s="98">
        <v>300000000</v>
      </c>
    </row>
    <row r="55" spans="1:6" s="78" customFormat="1" ht="25" x14ac:dyDescent="0.35">
      <c r="A55" s="60" t="s">
        <v>636</v>
      </c>
      <c r="B55" s="68">
        <v>32010935</v>
      </c>
      <c r="C55" s="79" t="s">
        <v>789</v>
      </c>
      <c r="D55" s="100">
        <v>150000000</v>
      </c>
      <c r="E55" s="99"/>
      <c r="F55" s="98">
        <v>15000000</v>
      </c>
    </row>
    <row r="56" spans="1:6" s="78" customFormat="1" x14ac:dyDescent="0.35">
      <c r="A56" s="60" t="s">
        <v>637</v>
      </c>
      <c r="B56" s="68">
        <v>32010935</v>
      </c>
      <c r="C56" s="76" t="s">
        <v>790</v>
      </c>
      <c r="D56" s="100">
        <v>3000000</v>
      </c>
      <c r="E56" s="99">
        <v>1500000</v>
      </c>
      <c r="F56" s="98">
        <v>2000000</v>
      </c>
    </row>
    <row r="57" spans="1:6" s="78" customFormat="1" ht="25" x14ac:dyDescent="0.35">
      <c r="A57" s="60" t="s">
        <v>638</v>
      </c>
      <c r="B57" s="68">
        <v>32010935</v>
      </c>
      <c r="C57" s="79" t="s">
        <v>791</v>
      </c>
      <c r="D57" s="100">
        <v>100000000</v>
      </c>
      <c r="E57" s="98">
        <v>55537355.479999997</v>
      </c>
      <c r="F57" s="98">
        <v>0</v>
      </c>
    </row>
    <row r="58" spans="1:6" s="78" customFormat="1" x14ac:dyDescent="0.35">
      <c r="A58" s="60" t="s">
        <v>639</v>
      </c>
      <c r="B58" s="68">
        <v>32010935</v>
      </c>
      <c r="C58" s="79" t="s">
        <v>792</v>
      </c>
      <c r="D58" s="100">
        <v>0</v>
      </c>
      <c r="E58" s="99">
        <v>0</v>
      </c>
      <c r="F58" s="98">
        <v>5000000</v>
      </c>
    </row>
    <row r="59" spans="1:6" hidden="1" x14ac:dyDescent="0.3">
      <c r="A59" s="44"/>
      <c r="B59" s="43"/>
      <c r="C59" s="44"/>
      <c r="D59" s="45"/>
      <c r="E59" s="45"/>
      <c r="F59" s="45"/>
    </row>
    <row r="60" spans="1:6" hidden="1" x14ac:dyDescent="0.3">
      <c r="A60" s="42"/>
      <c r="B60" s="43">
        <v>32010936</v>
      </c>
      <c r="C60" s="44" t="s">
        <v>134</v>
      </c>
      <c r="D60" s="45"/>
      <c r="E60" s="45"/>
      <c r="F60" s="45"/>
    </row>
    <row r="61" spans="1:6" hidden="1" x14ac:dyDescent="0.3">
      <c r="A61" s="44"/>
      <c r="B61" s="43"/>
      <c r="C61" s="44"/>
      <c r="D61" s="45"/>
      <c r="E61" s="45"/>
      <c r="F61" s="45"/>
    </row>
    <row r="62" spans="1:6" hidden="1" x14ac:dyDescent="0.3">
      <c r="A62" s="44"/>
      <c r="B62" s="43"/>
      <c r="C62" s="44"/>
      <c r="D62" s="45"/>
      <c r="E62" s="45"/>
      <c r="F62" s="45"/>
    </row>
    <row r="63" spans="1:6" s="1" customFormat="1" x14ac:dyDescent="0.3">
      <c r="A63" s="5"/>
      <c r="B63" s="4">
        <v>320201</v>
      </c>
      <c r="C63" s="5" t="s">
        <v>146</v>
      </c>
      <c r="D63" s="11">
        <f>SUM(D64:D69)</f>
        <v>0</v>
      </c>
      <c r="E63" s="11">
        <f t="shared" ref="E63:F63" si="1">SUM(E64:E69)</f>
        <v>0</v>
      </c>
      <c r="F63" s="11">
        <f t="shared" si="1"/>
        <v>0</v>
      </c>
    </row>
    <row r="64" spans="1:6" hidden="1" x14ac:dyDescent="0.3">
      <c r="A64" s="42"/>
      <c r="B64" s="43">
        <v>32020101</v>
      </c>
      <c r="C64" s="44" t="s">
        <v>135</v>
      </c>
      <c r="D64" s="45"/>
      <c r="E64" s="45"/>
      <c r="F64" s="45"/>
    </row>
    <row r="65" spans="1:6" hidden="1" x14ac:dyDescent="0.3">
      <c r="A65" s="44"/>
      <c r="B65" s="43"/>
      <c r="C65" s="44"/>
      <c r="D65" s="45"/>
      <c r="E65" s="45"/>
      <c r="F65" s="45"/>
    </row>
    <row r="66" spans="1:6" hidden="1" x14ac:dyDescent="0.3">
      <c r="A66" s="42"/>
      <c r="B66" s="43">
        <v>32020102</v>
      </c>
      <c r="C66" s="44" t="s">
        <v>136</v>
      </c>
      <c r="D66" s="45"/>
      <c r="E66" s="45"/>
      <c r="F66" s="45"/>
    </row>
    <row r="67" spans="1:6" hidden="1" x14ac:dyDescent="0.3">
      <c r="A67" s="44"/>
      <c r="B67" s="43"/>
      <c r="C67" s="44"/>
      <c r="D67" s="45"/>
      <c r="E67" s="45"/>
      <c r="F67" s="45"/>
    </row>
    <row r="68" spans="1:6" hidden="1" x14ac:dyDescent="0.3">
      <c r="A68" s="42"/>
      <c r="B68" s="43">
        <v>32020104</v>
      </c>
      <c r="C68" s="44" t="s">
        <v>137</v>
      </c>
      <c r="D68" s="45"/>
      <c r="E68" s="45"/>
      <c r="F68" s="45"/>
    </row>
    <row r="69" spans="1:6" hidden="1" x14ac:dyDescent="0.3">
      <c r="A69" s="44"/>
      <c r="B69" s="43"/>
      <c r="C69" s="44"/>
      <c r="D69" s="45"/>
      <c r="E69" s="45"/>
      <c r="F69" s="45"/>
    </row>
    <row r="70" spans="1:6" s="1" customFormat="1" x14ac:dyDescent="0.3">
      <c r="A70" s="5"/>
      <c r="B70" s="4">
        <v>320301</v>
      </c>
      <c r="C70" s="5" t="s">
        <v>138</v>
      </c>
      <c r="D70" s="11">
        <f>SUM(D71:D75)</f>
        <v>0</v>
      </c>
      <c r="E70" s="11">
        <f t="shared" ref="E70:F70" si="2">SUM(E71:E75)</f>
        <v>0</v>
      </c>
      <c r="F70" s="11">
        <f t="shared" si="2"/>
        <v>0</v>
      </c>
    </row>
    <row r="71" spans="1:6" hidden="1" x14ac:dyDescent="0.3">
      <c r="A71" s="42"/>
      <c r="B71" s="43">
        <v>32030101</v>
      </c>
      <c r="C71" s="44" t="s">
        <v>139</v>
      </c>
      <c r="D71" s="45"/>
      <c r="E71" s="45"/>
      <c r="F71" s="45"/>
    </row>
    <row r="72" spans="1:6" hidden="1" x14ac:dyDescent="0.3">
      <c r="A72" s="42"/>
      <c r="B72" s="43">
        <v>32030109</v>
      </c>
      <c r="C72" s="44" t="s">
        <v>140</v>
      </c>
      <c r="D72" s="45"/>
      <c r="E72" s="45"/>
      <c r="F72" s="45"/>
    </row>
    <row r="73" spans="1:6" hidden="1" x14ac:dyDescent="0.3">
      <c r="A73" s="42"/>
      <c r="B73" s="43">
        <v>32030110</v>
      </c>
      <c r="C73" s="44" t="s">
        <v>141</v>
      </c>
      <c r="D73" s="45"/>
      <c r="E73" s="45"/>
      <c r="F73" s="45"/>
    </row>
    <row r="74" spans="1:6" hidden="1" x14ac:dyDescent="0.3">
      <c r="A74" s="46"/>
      <c r="B74" s="47"/>
      <c r="C74" s="46"/>
      <c r="D74" s="45"/>
      <c r="E74" s="45"/>
      <c r="F74" s="45"/>
    </row>
    <row r="75" spans="1:6" hidden="1" x14ac:dyDescent="0.3">
      <c r="A75" s="46"/>
      <c r="B75" s="47"/>
      <c r="C75" s="46"/>
      <c r="D75" s="45"/>
      <c r="E75" s="45"/>
      <c r="F75" s="45"/>
    </row>
    <row r="76" spans="1:6" s="1" customFormat="1" x14ac:dyDescent="0.3">
      <c r="A76" s="5"/>
      <c r="B76" s="4">
        <v>32011000</v>
      </c>
      <c r="C76" s="5" t="s">
        <v>142</v>
      </c>
      <c r="D76" s="11">
        <f>SUM(D77:D78)</f>
        <v>0</v>
      </c>
      <c r="E76" s="11">
        <f>SUM(E77:E78)</f>
        <v>0</v>
      </c>
      <c r="F76" s="11">
        <f>SUM(F77:F78)</f>
        <v>0</v>
      </c>
    </row>
    <row r="77" spans="1:6" hidden="1" x14ac:dyDescent="0.3">
      <c r="A77" s="42"/>
      <c r="B77" s="46"/>
      <c r="C77" s="46"/>
      <c r="D77" s="45"/>
      <c r="E77" s="45"/>
      <c r="F77" s="45"/>
    </row>
    <row r="78" spans="1:6" hidden="1" x14ac:dyDescent="0.3">
      <c r="A78" s="46"/>
      <c r="B78" s="46"/>
      <c r="C78" s="46"/>
      <c r="D78" s="45"/>
      <c r="E78" s="45"/>
      <c r="F78" s="45"/>
    </row>
  </sheetData>
  <sheetProtection algorithmName="SHA-512" hashValue="BrcBS+BHdxrLqpuVWnV4yy7qcH/8QrAr757hZfbb+mcoGt9yZr1qoaM+C3nQhvsHSh2m4H7n7z8sDgyeGA33ww==" saltValue="BE3LKUvbyCvkdIkBkqd9gw==" spinCount="100000" sheet="1" objects="1" scenarios="1" formatColumns="0" formatRows="0" selectLockedCells="1"/>
  <mergeCells count="3">
    <mergeCell ref="A1:E1"/>
    <mergeCell ref="A2:E2"/>
    <mergeCell ref="A3:E3"/>
  </mergeCells>
  <pageMargins left="0.39370078740157483" right="0.39370078740157483" top="0.74803149606299213" bottom="0.74803149606299213" header="0.31496062992125984" footer="0.31496062992125984"/>
  <pageSetup scale="64" orientation="landscape" r:id="rId1"/>
  <headerFooter>
    <oddFooter>&amp;CPage 38</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2:E30"/>
  <sheetViews>
    <sheetView view="pageBreakPreview" zoomScale="90" zoomScaleNormal="140" zoomScaleSheetLayoutView="90" workbookViewId="0">
      <selection activeCell="B27" sqref="B27"/>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2" spans="1:5" x14ac:dyDescent="0.3">
      <c r="A2" s="108" t="s">
        <v>528</v>
      </c>
      <c r="B2" s="108"/>
      <c r="C2" s="108"/>
      <c r="D2" s="108"/>
      <c r="E2" s="108"/>
    </row>
    <row r="3" spans="1:5" ht="26.5" customHeight="1" x14ac:dyDescent="0.3">
      <c r="A3" s="112" t="s">
        <v>741</v>
      </c>
      <c r="B3" s="112"/>
      <c r="C3" s="112"/>
      <c r="D3" s="112"/>
      <c r="E3" s="112"/>
    </row>
    <row r="4" spans="1:5" x14ac:dyDescent="0.3">
      <c r="A4" s="109" t="s">
        <v>681</v>
      </c>
      <c r="B4" s="109"/>
      <c r="C4" s="109"/>
      <c r="D4" s="109"/>
      <c r="E4" s="109"/>
    </row>
    <row r="6" spans="1:5" ht="45" x14ac:dyDescent="0.3">
      <c r="A6" s="58" t="s">
        <v>0</v>
      </c>
      <c r="B6" s="58" t="s">
        <v>1</v>
      </c>
      <c r="C6" s="50" t="s">
        <v>596</v>
      </c>
      <c r="D6" s="50" t="s">
        <v>597</v>
      </c>
      <c r="E6" s="50" t="s">
        <v>598</v>
      </c>
    </row>
    <row r="7" spans="1:5" s="1" customFormat="1" x14ac:dyDescent="0.3">
      <c r="A7" s="3">
        <v>21</v>
      </c>
      <c r="B7" s="3" t="s">
        <v>4</v>
      </c>
      <c r="C7" s="39">
        <f>C8+C13+C20</f>
        <v>593296349</v>
      </c>
      <c r="D7" s="39">
        <f t="shared" ref="D7:E7" si="0">D8+D13+D20</f>
        <v>414849324.54000002</v>
      </c>
      <c r="E7" s="39">
        <f t="shared" si="0"/>
        <v>994336148.7299999</v>
      </c>
    </row>
    <row r="8" spans="1:5" s="1" customFormat="1" x14ac:dyDescent="0.3">
      <c r="A8" s="3">
        <v>2101</v>
      </c>
      <c r="B8" s="3" t="s">
        <v>5</v>
      </c>
      <c r="C8" s="39">
        <f>C9</f>
        <v>59589356</v>
      </c>
      <c r="D8" s="39">
        <f t="shared" ref="D8:E8" si="1">D9</f>
        <v>39726237.359999999</v>
      </c>
      <c r="E8" s="39">
        <f t="shared" si="1"/>
        <v>55361582</v>
      </c>
    </row>
    <row r="9" spans="1:5" s="1" customFormat="1" x14ac:dyDescent="0.3">
      <c r="A9" s="3">
        <v>210101</v>
      </c>
      <c r="B9" s="3" t="s">
        <v>6</v>
      </c>
      <c r="C9" s="39">
        <f>SUM(C10:C12)</f>
        <v>59589356</v>
      </c>
      <c r="D9" s="39">
        <f t="shared" ref="D9:E9" si="2">SUM(D10:D12)</f>
        <v>39726237.359999999</v>
      </c>
      <c r="E9" s="39">
        <f t="shared" si="2"/>
        <v>55361582</v>
      </c>
    </row>
    <row r="10" spans="1:5" x14ac:dyDescent="0.3">
      <c r="A10" s="59">
        <v>21010101</v>
      </c>
      <c r="B10" s="48" t="s">
        <v>5</v>
      </c>
      <c r="C10" s="41">
        <v>59589356</v>
      </c>
      <c r="D10" s="41">
        <v>39726237.359999999</v>
      </c>
      <c r="E10" s="41">
        <v>55361582</v>
      </c>
    </row>
    <row r="11" spans="1:5" x14ac:dyDescent="0.3">
      <c r="A11" s="59">
        <v>21010102</v>
      </c>
      <c r="B11" s="48" t="s">
        <v>7</v>
      </c>
      <c r="C11" s="41"/>
      <c r="D11" s="41"/>
      <c r="E11" s="41"/>
    </row>
    <row r="12" spans="1:5" x14ac:dyDescent="0.3">
      <c r="A12" s="59">
        <v>21010103</v>
      </c>
      <c r="B12" s="48" t="s">
        <v>8</v>
      </c>
      <c r="C12" s="41"/>
      <c r="D12" s="41"/>
      <c r="E12" s="41"/>
    </row>
    <row r="13" spans="1:5" s="1" customFormat="1" x14ac:dyDescent="0.3">
      <c r="A13" s="3">
        <v>2102</v>
      </c>
      <c r="B13" s="3" t="s">
        <v>9</v>
      </c>
      <c r="C13" s="39">
        <f>C14+C18</f>
        <v>0</v>
      </c>
      <c r="D13" s="39">
        <f t="shared" ref="D13:E13" si="3">D14+D18</f>
        <v>0</v>
      </c>
      <c r="E13" s="39">
        <f t="shared" si="3"/>
        <v>0</v>
      </c>
    </row>
    <row r="14" spans="1:5" s="1" customFormat="1" x14ac:dyDescent="0.3">
      <c r="A14" s="3">
        <v>210201</v>
      </c>
      <c r="B14" s="3" t="s">
        <v>10</v>
      </c>
      <c r="C14" s="39">
        <f>SUM(C15:C17)</f>
        <v>0</v>
      </c>
      <c r="D14" s="39">
        <f t="shared" ref="D14:E14" si="4">SUM(D15:D17)</f>
        <v>0</v>
      </c>
      <c r="E14" s="39">
        <f t="shared" si="4"/>
        <v>0</v>
      </c>
    </row>
    <row r="15" spans="1:5" x14ac:dyDescent="0.3">
      <c r="A15" s="59">
        <v>21020104</v>
      </c>
      <c r="B15" s="48" t="s">
        <v>11</v>
      </c>
      <c r="C15" s="41"/>
      <c r="D15" s="41"/>
      <c r="E15" s="41"/>
    </row>
    <row r="16" spans="1:5" x14ac:dyDescent="0.3">
      <c r="A16" s="59">
        <v>21020108</v>
      </c>
      <c r="B16" s="48" t="s">
        <v>12</v>
      </c>
      <c r="C16" s="41"/>
      <c r="D16" s="41"/>
      <c r="E16" s="41"/>
    </row>
    <row r="17" spans="1:5" x14ac:dyDescent="0.3">
      <c r="A17" s="59">
        <v>21020109</v>
      </c>
      <c r="B17" s="48" t="s">
        <v>13</v>
      </c>
      <c r="C17" s="41"/>
      <c r="D17" s="41"/>
      <c r="E17" s="41"/>
    </row>
    <row r="18" spans="1:5" s="1" customFormat="1" x14ac:dyDescent="0.3">
      <c r="A18" s="3">
        <v>210202</v>
      </c>
      <c r="B18" s="3" t="s">
        <v>14</v>
      </c>
      <c r="C18" s="39">
        <f>SUM(C19)</f>
        <v>0</v>
      </c>
      <c r="D18" s="39">
        <f t="shared" ref="D18:E18" si="5">SUM(D19)</f>
        <v>0</v>
      </c>
      <c r="E18" s="39">
        <f t="shared" si="5"/>
        <v>0</v>
      </c>
    </row>
    <row r="19" spans="1:5" x14ac:dyDescent="0.3">
      <c r="A19" s="59">
        <v>21020207</v>
      </c>
      <c r="B19" s="48" t="s">
        <v>15</v>
      </c>
      <c r="C19" s="41"/>
      <c r="D19" s="41"/>
      <c r="E19" s="41"/>
    </row>
    <row r="20" spans="1:5" s="1" customFormat="1" x14ac:dyDescent="0.3">
      <c r="A20" s="3">
        <v>210301</v>
      </c>
      <c r="B20" s="3" t="s">
        <v>16</v>
      </c>
      <c r="C20" s="39">
        <f>C21+C22+C27</f>
        <v>533706993</v>
      </c>
      <c r="D20" s="39">
        <f t="shared" ref="D20:E20" si="6">D21+D22+D27</f>
        <v>375123087.18000001</v>
      </c>
      <c r="E20" s="39">
        <f t="shared" si="6"/>
        <v>938974566.7299999</v>
      </c>
    </row>
    <row r="21" spans="1:5" x14ac:dyDescent="0.3">
      <c r="A21" s="59">
        <v>21030101</v>
      </c>
      <c r="B21" s="48" t="s">
        <v>17</v>
      </c>
      <c r="C21" s="41">
        <v>200000000</v>
      </c>
      <c r="D21" s="41">
        <v>149973529.40000001</v>
      </c>
      <c r="E21" s="41">
        <v>200000000</v>
      </c>
    </row>
    <row r="22" spans="1:5" s="1" customFormat="1" x14ac:dyDescent="0.3">
      <c r="A22" s="56">
        <v>21030102</v>
      </c>
      <c r="B22" s="57" t="s">
        <v>18</v>
      </c>
      <c r="C22" s="40">
        <f>SUM(C23:C26)</f>
        <v>333706993</v>
      </c>
      <c r="D22" s="40">
        <f t="shared" ref="D22:E22" si="7">SUM(D23:D26)</f>
        <v>225149557.78</v>
      </c>
      <c r="E22" s="40">
        <f t="shared" si="7"/>
        <v>715867912.23749995</v>
      </c>
    </row>
    <row r="23" spans="1:5" x14ac:dyDescent="0.3">
      <c r="A23" s="59">
        <v>21030102</v>
      </c>
      <c r="B23" s="48" t="s">
        <v>554</v>
      </c>
      <c r="C23" s="41">
        <v>333706993</v>
      </c>
      <c r="D23" s="41">
        <v>225149557.78</v>
      </c>
      <c r="E23" s="41">
        <v>139630573.3725</v>
      </c>
    </row>
    <row r="24" spans="1:5" x14ac:dyDescent="0.3">
      <c r="A24" s="59">
        <v>21030102</v>
      </c>
      <c r="B24" s="48" t="s">
        <v>555</v>
      </c>
      <c r="C24" s="41">
        <v>0</v>
      </c>
      <c r="D24" s="41">
        <v>0</v>
      </c>
      <c r="E24" s="41">
        <v>206969244.01499999</v>
      </c>
    </row>
    <row r="25" spans="1:5" x14ac:dyDescent="0.3">
      <c r="A25" s="59">
        <v>21030102</v>
      </c>
      <c r="B25" s="48" t="s">
        <v>556</v>
      </c>
      <c r="C25" s="41">
        <v>0</v>
      </c>
      <c r="D25" s="41">
        <v>0</v>
      </c>
      <c r="E25" s="41">
        <v>369268094.85000002</v>
      </c>
    </row>
    <row r="26" spans="1:5" x14ac:dyDescent="0.3">
      <c r="A26" s="59">
        <v>21030102</v>
      </c>
      <c r="B26" s="48" t="s">
        <v>557</v>
      </c>
      <c r="C26" s="41"/>
      <c r="D26" s="41"/>
      <c r="E26" s="41">
        <v>0</v>
      </c>
    </row>
    <row r="27" spans="1:5" s="1" customFormat="1" x14ac:dyDescent="0.3">
      <c r="A27" s="63">
        <v>210301</v>
      </c>
      <c r="B27" s="64" t="s">
        <v>19</v>
      </c>
      <c r="C27" s="39">
        <f t="shared" ref="C27:D27" si="8">SUM(C28:C30)</f>
        <v>0</v>
      </c>
      <c r="D27" s="39">
        <f t="shared" si="8"/>
        <v>0</v>
      </c>
      <c r="E27" s="39">
        <f>SUM(E28:E30)</f>
        <v>23106654.4925</v>
      </c>
    </row>
    <row r="28" spans="1:5" x14ac:dyDescent="0.3">
      <c r="A28" s="59">
        <v>21030104</v>
      </c>
      <c r="B28" s="48" t="s">
        <v>690</v>
      </c>
      <c r="C28" s="41">
        <v>0</v>
      </c>
      <c r="D28" s="41">
        <v>0</v>
      </c>
      <c r="E28" s="41">
        <v>9308704.8914999999</v>
      </c>
    </row>
    <row r="29" spans="1:5" x14ac:dyDescent="0.3">
      <c r="A29" s="59">
        <v>21030104</v>
      </c>
      <c r="B29" s="48" t="s">
        <v>689</v>
      </c>
      <c r="C29" s="41">
        <v>0</v>
      </c>
      <c r="D29" s="41">
        <v>0</v>
      </c>
      <c r="E29" s="41">
        <v>13797949.601</v>
      </c>
    </row>
    <row r="30" spans="1:5" x14ac:dyDescent="0.3">
      <c r="A30" s="59"/>
      <c r="B30" s="48"/>
      <c r="C30" s="41"/>
      <c r="D30" s="41"/>
      <c r="E30" s="41"/>
    </row>
  </sheetData>
  <sheetProtection algorithmName="SHA-512" hashValue="psjUfVHltaRKO/asAWCFbWYlTsYivaYUtCqHT9J35mDE6J6xv8gI4G9lEVLLs/Gcf/LkMJHGvtsbj9vzpsc2gw==" saltValue="4rnkyHHYxlXGat87o/T+Jw=="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39</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3:E128"/>
  <sheetViews>
    <sheetView view="pageBreakPreview" topLeftCell="B18" zoomScale="90" zoomScaleNormal="140" zoomScaleSheetLayoutView="90" workbookViewId="0">
      <selection activeCell="C129" sqref="C129"/>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3" spans="1:5" x14ac:dyDescent="0.3">
      <c r="A3" s="108" t="s">
        <v>529</v>
      </c>
      <c r="B3" s="108"/>
      <c r="C3" s="108"/>
      <c r="D3" s="108"/>
      <c r="E3" s="108"/>
    </row>
    <row r="4" spans="1:5" ht="28.9" customHeight="1" x14ac:dyDescent="0.3">
      <c r="A4" s="112" t="s">
        <v>742</v>
      </c>
      <c r="B4" s="112"/>
      <c r="C4" s="112"/>
      <c r="D4" s="112"/>
      <c r="E4" s="112"/>
    </row>
    <row r="5" spans="1:5" x14ac:dyDescent="0.3">
      <c r="A5" s="109" t="s">
        <v>681</v>
      </c>
      <c r="B5" s="109"/>
      <c r="C5" s="109"/>
      <c r="D5" s="109"/>
      <c r="E5" s="109"/>
    </row>
    <row r="6" spans="1:5" ht="45" x14ac:dyDescent="0.3">
      <c r="A6" s="58" t="s">
        <v>0</v>
      </c>
      <c r="B6" s="58" t="s">
        <v>1</v>
      </c>
      <c r="C6" s="50" t="s">
        <v>596</v>
      </c>
      <c r="D6" s="50" t="s">
        <v>597</v>
      </c>
      <c r="E6" s="50" t="s">
        <v>598</v>
      </c>
    </row>
    <row r="7" spans="1:5" s="1" customFormat="1" x14ac:dyDescent="0.3">
      <c r="A7" s="4">
        <v>2</v>
      </c>
      <c r="B7" s="5" t="s">
        <v>20</v>
      </c>
      <c r="C7" s="12">
        <f>C8+C85+C89+C94</f>
        <v>714264955</v>
      </c>
      <c r="D7" s="12">
        <f>D8+D85+D89+D94</f>
        <v>449971813.06999999</v>
      </c>
      <c r="E7" s="12">
        <f>E8+E85+E89+E94</f>
        <v>638737828.72399998</v>
      </c>
    </row>
    <row r="8" spans="1:5" s="1" customFormat="1" x14ac:dyDescent="0.3">
      <c r="A8" s="4">
        <v>2202</v>
      </c>
      <c r="B8" s="5" t="s">
        <v>21</v>
      </c>
      <c r="C8" s="12">
        <f>C9+C14+C22+C36+C45+C48+C54+C63+C67+C70</f>
        <v>186000000</v>
      </c>
      <c r="D8" s="12">
        <f t="shared" ref="D8:E8" si="0">D9+D14+D22+D36+D45+D48+D54+D63+D67+D70</f>
        <v>113008907.63</v>
      </c>
      <c r="E8" s="12">
        <f t="shared" si="0"/>
        <v>227112970.16</v>
      </c>
    </row>
    <row r="9" spans="1:5" s="1" customFormat="1" x14ac:dyDescent="0.3">
      <c r="A9" s="4">
        <v>220201</v>
      </c>
      <c r="B9" s="5" t="s">
        <v>22</v>
      </c>
      <c r="C9" s="12">
        <f>SUM(C10:C13)</f>
        <v>2500000</v>
      </c>
      <c r="D9" s="12">
        <f t="shared" ref="D9:E9" si="1">SUM(D10:D13)</f>
        <v>1452000</v>
      </c>
      <c r="E9" s="12">
        <f t="shared" si="1"/>
        <v>3000000</v>
      </c>
    </row>
    <row r="10" spans="1:5" x14ac:dyDescent="0.3">
      <c r="A10" s="43">
        <v>22020101</v>
      </c>
      <c r="B10" s="44" t="s">
        <v>23</v>
      </c>
      <c r="C10" s="41"/>
      <c r="D10" s="41"/>
      <c r="E10" s="41"/>
    </row>
    <row r="11" spans="1:5" x14ac:dyDescent="0.3">
      <c r="A11" s="43">
        <v>22020102</v>
      </c>
      <c r="B11" s="44" t="s">
        <v>24</v>
      </c>
      <c r="C11" s="41">
        <v>2500000</v>
      </c>
      <c r="D11" s="41">
        <v>1452000</v>
      </c>
      <c r="E11" s="41">
        <v>3000000</v>
      </c>
    </row>
    <row r="12" spans="1:5" x14ac:dyDescent="0.3">
      <c r="A12" s="43">
        <v>22020103</v>
      </c>
      <c r="B12" s="44" t="s">
        <v>25</v>
      </c>
      <c r="C12" s="41"/>
      <c r="D12" s="41"/>
      <c r="E12" s="41"/>
    </row>
    <row r="13" spans="1:5" x14ac:dyDescent="0.3">
      <c r="A13" s="43">
        <v>22020104</v>
      </c>
      <c r="B13" s="44" t="s">
        <v>26</v>
      </c>
      <c r="C13" s="41"/>
      <c r="D13" s="41"/>
      <c r="E13" s="41"/>
    </row>
    <row r="14" spans="1:5" s="1" customFormat="1" x14ac:dyDescent="0.3">
      <c r="A14" s="4">
        <v>220202</v>
      </c>
      <c r="B14" s="5" t="s">
        <v>27</v>
      </c>
      <c r="C14" s="12">
        <f>SUM(C15:C21)</f>
        <v>0</v>
      </c>
      <c r="D14" s="12">
        <f>SUM(D15:D21)</f>
        <v>0</v>
      </c>
      <c r="E14" s="12">
        <f>SUM(E15:E21)</f>
        <v>0</v>
      </c>
    </row>
    <row r="15" spans="1:5" x14ac:dyDescent="0.3">
      <c r="A15" s="43">
        <v>22020201</v>
      </c>
      <c r="B15" s="44" t="s">
        <v>28</v>
      </c>
      <c r="C15" s="41"/>
      <c r="D15" s="41"/>
      <c r="E15" s="41"/>
    </row>
    <row r="16" spans="1:5" x14ac:dyDescent="0.3">
      <c r="A16" s="43">
        <v>22020202</v>
      </c>
      <c r="B16" s="44" t="s">
        <v>29</v>
      </c>
      <c r="C16" s="41"/>
      <c r="D16" s="41"/>
      <c r="E16" s="41"/>
    </row>
    <row r="17" spans="1:5" x14ac:dyDescent="0.3">
      <c r="A17" s="43">
        <v>22020203</v>
      </c>
      <c r="B17" s="44" t="s">
        <v>30</v>
      </c>
      <c r="C17" s="41"/>
      <c r="D17" s="41"/>
      <c r="E17" s="41"/>
    </row>
    <row r="18" spans="1:5" x14ac:dyDescent="0.3">
      <c r="A18" s="43">
        <v>22020204</v>
      </c>
      <c r="B18" s="44" t="s">
        <v>31</v>
      </c>
      <c r="C18" s="41"/>
      <c r="D18" s="41"/>
      <c r="E18" s="41"/>
    </row>
    <row r="19" spans="1:5" x14ac:dyDescent="0.3">
      <c r="A19" s="43">
        <v>22020205</v>
      </c>
      <c r="B19" s="44" t="s">
        <v>32</v>
      </c>
      <c r="C19" s="41"/>
      <c r="D19" s="41"/>
      <c r="E19" s="41"/>
    </row>
    <row r="20" spans="1:5" x14ac:dyDescent="0.3">
      <c r="A20" s="43">
        <v>22020206</v>
      </c>
      <c r="B20" s="44" t="s">
        <v>33</v>
      </c>
      <c r="C20" s="41"/>
      <c r="D20" s="41"/>
      <c r="E20" s="41"/>
    </row>
    <row r="21" spans="1:5" x14ac:dyDescent="0.3">
      <c r="A21" s="43">
        <v>22020210</v>
      </c>
      <c r="B21" s="44" t="s">
        <v>34</v>
      </c>
      <c r="C21" s="41"/>
      <c r="D21" s="41"/>
      <c r="E21" s="41"/>
    </row>
    <row r="22" spans="1:5" s="1" customFormat="1" x14ac:dyDescent="0.3">
      <c r="A22" s="4">
        <v>220203</v>
      </c>
      <c r="B22" s="5" t="s">
        <v>35</v>
      </c>
      <c r="C22" s="12">
        <f>SUM(C23:C35)</f>
        <v>8000000</v>
      </c>
      <c r="D22" s="12">
        <f t="shared" ref="D22:E22" si="2">SUM(D23:D35)</f>
        <v>3085000</v>
      </c>
      <c r="E22" s="12">
        <f t="shared" si="2"/>
        <v>8100000</v>
      </c>
    </row>
    <row r="23" spans="1:5" x14ac:dyDescent="0.3">
      <c r="A23" s="43">
        <v>22020301</v>
      </c>
      <c r="B23" s="44" t="s">
        <v>36</v>
      </c>
      <c r="C23" s="41">
        <v>8000000</v>
      </c>
      <c r="D23" s="41">
        <v>3085000</v>
      </c>
      <c r="E23" s="41">
        <v>1000000</v>
      </c>
    </row>
    <row r="24" spans="1:5" x14ac:dyDescent="0.3">
      <c r="A24" s="43">
        <v>22020302</v>
      </c>
      <c r="B24" s="44" t="s">
        <v>37</v>
      </c>
      <c r="C24" s="41"/>
      <c r="D24" s="41"/>
      <c r="E24" s="41">
        <v>2500000</v>
      </c>
    </row>
    <row r="25" spans="1:5" x14ac:dyDescent="0.3">
      <c r="A25" s="43">
        <v>22020303</v>
      </c>
      <c r="B25" s="44" t="s">
        <v>38</v>
      </c>
      <c r="C25" s="41"/>
      <c r="D25" s="41"/>
      <c r="E25" s="41"/>
    </row>
    <row r="26" spans="1:5" x14ac:dyDescent="0.3">
      <c r="A26" s="43">
        <v>22020304</v>
      </c>
      <c r="B26" s="44" t="s">
        <v>39</v>
      </c>
      <c r="C26" s="41"/>
      <c r="D26" s="41"/>
      <c r="E26" s="41"/>
    </row>
    <row r="27" spans="1:5" x14ac:dyDescent="0.3">
      <c r="A27" s="43">
        <v>22020305</v>
      </c>
      <c r="B27" s="44" t="s">
        <v>40</v>
      </c>
      <c r="C27" s="41"/>
      <c r="D27" s="41"/>
      <c r="E27" s="41">
        <v>500000</v>
      </c>
    </row>
    <row r="28" spans="1:5" x14ac:dyDescent="0.3">
      <c r="A28" s="43">
        <v>22020306</v>
      </c>
      <c r="B28" s="44" t="s">
        <v>41</v>
      </c>
      <c r="C28" s="41"/>
      <c r="D28" s="41"/>
      <c r="E28" s="41">
        <v>2500000</v>
      </c>
    </row>
    <row r="29" spans="1:5" x14ac:dyDescent="0.3">
      <c r="A29" s="43">
        <v>22020307</v>
      </c>
      <c r="B29" s="44" t="s">
        <v>42</v>
      </c>
      <c r="C29" s="41"/>
      <c r="D29" s="41"/>
      <c r="E29" s="41"/>
    </row>
    <row r="30" spans="1:5" x14ac:dyDescent="0.3">
      <c r="A30" s="43">
        <v>22020308</v>
      </c>
      <c r="B30" s="44" t="s">
        <v>43</v>
      </c>
      <c r="C30" s="41"/>
      <c r="D30" s="41"/>
      <c r="E30" s="41"/>
    </row>
    <row r="31" spans="1:5" x14ac:dyDescent="0.3">
      <c r="A31" s="43">
        <v>22020309</v>
      </c>
      <c r="B31" s="44" t="s">
        <v>44</v>
      </c>
      <c r="C31" s="41"/>
      <c r="D31" s="41"/>
      <c r="E31" s="41"/>
    </row>
    <row r="32" spans="1:5" x14ac:dyDescent="0.3">
      <c r="A32" s="43">
        <v>22020310</v>
      </c>
      <c r="B32" s="44" t="s">
        <v>45</v>
      </c>
      <c r="C32" s="41"/>
      <c r="D32" s="41"/>
      <c r="E32" s="41"/>
    </row>
    <row r="33" spans="1:5" x14ac:dyDescent="0.3">
      <c r="A33" s="43">
        <v>22020311</v>
      </c>
      <c r="B33" s="44" t="s">
        <v>46</v>
      </c>
      <c r="C33" s="41"/>
      <c r="D33" s="41"/>
      <c r="E33" s="41"/>
    </row>
    <row r="34" spans="1:5" x14ac:dyDescent="0.3">
      <c r="A34" s="43">
        <v>22020312</v>
      </c>
      <c r="B34" s="44" t="s">
        <v>47</v>
      </c>
      <c r="C34" s="41"/>
      <c r="D34" s="41"/>
      <c r="E34" s="41">
        <v>1600000</v>
      </c>
    </row>
    <row r="35" spans="1:5" x14ac:dyDescent="0.3">
      <c r="A35" s="43">
        <v>22020313</v>
      </c>
      <c r="B35" s="44" t="s">
        <v>48</v>
      </c>
      <c r="C35" s="41"/>
      <c r="D35" s="41"/>
      <c r="E35" s="41"/>
    </row>
    <row r="36" spans="1:5" s="1" customFormat="1" x14ac:dyDescent="0.3">
      <c r="A36" s="4">
        <v>220204</v>
      </c>
      <c r="B36" s="5" t="s">
        <v>49</v>
      </c>
      <c r="C36" s="12">
        <f>SUM(C37:C44)</f>
        <v>6000000</v>
      </c>
      <c r="D36" s="12">
        <f t="shared" ref="D36:E36" si="3">SUM(D37:D44)</f>
        <v>1740000</v>
      </c>
      <c r="E36" s="12">
        <f t="shared" si="3"/>
        <v>1750000</v>
      </c>
    </row>
    <row r="37" spans="1:5" x14ac:dyDescent="0.3">
      <c r="A37" s="43">
        <v>22020401</v>
      </c>
      <c r="B37" s="44" t="s">
        <v>50</v>
      </c>
      <c r="C37" s="41">
        <v>4500000</v>
      </c>
      <c r="D37" s="41">
        <v>1420000</v>
      </c>
      <c r="E37" s="41">
        <v>1500000</v>
      </c>
    </row>
    <row r="38" spans="1:5" x14ac:dyDescent="0.3">
      <c r="A38" s="43">
        <v>22020402</v>
      </c>
      <c r="B38" s="44" t="s">
        <v>51</v>
      </c>
      <c r="C38" s="41">
        <v>1500000</v>
      </c>
      <c r="D38" s="41">
        <v>320000</v>
      </c>
      <c r="E38" s="41">
        <v>250000</v>
      </c>
    </row>
    <row r="39" spans="1:5" x14ac:dyDescent="0.3">
      <c r="A39" s="43">
        <v>22020403</v>
      </c>
      <c r="B39" s="44" t="s">
        <v>52</v>
      </c>
      <c r="C39" s="41"/>
      <c r="D39" s="41"/>
      <c r="E39" s="41"/>
    </row>
    <row r="40" spans="1:5" x14ac:dyDescent="0.3">
      <c r="A40" s="43">
        <v>22020404</v>
      </c>
      <c r="B40" s="44" t="s">
        <v>53</v>
      </c>
      <c r="C40" s="41"/>
      <c r="D40" s="41"/>
      <c r="E40" s="41"/>
    </row>
    <row r="41" spans="1:5" x14ac:dyDescent="0.3">
      <c r="A41" s="43">
        <v>22020405</v>
      </c>
      <c r="B41" s="44" t="s">
        <v>54</v>
      </c>
      <c r="C41" s="41"/>
      <c r="D41" s="41"/>
      <c r="E41" s="41"/>
    </row>
    <row r="42" spans="1:5" x14ac:dyDescent="0.3">
      <c r="A42" s="43">
        <v>22020406</v>
      </c>
      <c r="B42" s="44" t="s">
        <v>55</v>
      </c>
      <c r="C42" s="41"/>
      <c r="D42" s="41"/>
      <c r="E42" s="41"/>
    </row>
    <row r="43" spans="1:5" x14ac:dyDescent="0.3">
      <c r="A43" s="43">
        <v>22020410</v>
      </c>
      <c r="B43" s="44" t="s">
        <v>56</v>
      </c>
      <c r="C43" s="41"/>
      <c r="D43" s="41"/>
      <c r="E43" s="41"/>
    </row>
    <row r="44" spans="1:5" x14ac:dyDescent="0.3">
      <c r="A44" s="43">
        <v>22020411</v>
      </c>
      <c r="B44" s="44" t="s">
        <v>57</v>
      </c>
      <c r="C44" s="41"/>
      <c r="D44" s="41"/>
      <c r="E44" s="41"/>
    </row>
    <row r="45" spans="1:5" s="1" customFormat="1" x14ac:dyDescent="0.3">
      <c r="A45" s="4">
        <v>220205</v>
      </c>
      <c r="B45" s="5" t="s">
        <v>58</v>
      </c>
      <c r="C45" s="12">
        <f>SUM(C46:C47)</f>
        <v>0</v>
      </c>
      <c r="D45" s="12">
        <f t="shared" ref="D45:E45" si="4">SUM(D46:D47)</f>
        <v>0</v>
      </c>
      <c r="E45" s="12">
        <f t="shared" si="4"/>
        <v>0</v>
      </c>
    </row>
    <row r="46" spans="1:5" x14ac:dyDescent="0.3">
      <c r="A46" s="43">
        <v>22020501</v>
      </c>
      <c r="B46" s="44" t="s">
        <v>59</v>
      </c>
      <c r="C46" s="41"/>
      <c r="D46" s="41"/>
      <c r="E46" s="41"/>
    </row>
    <row r="47" spans="1:5" x14ac:dyDescent="0.3">
      <c r="A47" s="43">
        <v>22020502</v>
      </c>
      <c r="B47" s="44" t="s">
        <v>60</v>
      </c>
      <c r="C47" s="41"/>
      <c r="D47" s="41"/>
      <c r="E47" s="41"/>
    </row>
    <row r="48" spans="1:5" s="1" customFormat="1" x14ac:dyDescent="0.3">
      <c r="A48" s="4">
        <v>220206</v>
      </c>
      <c r="B48" s="5" t="s">
        <v>61</v>
      </c>
      <c r="C48" s="12">
        <f>SUM(C49:C53)</f>
        <v>0</v>
      </c>
      <c r="D48" s="12">
        <f t="shared" ref="D48:E48" si="5">SUM(D49:D53)</f>
        <v>0</v>
      </c>
      <c r="E48" s="12">
        <f t="shared" si="5"/>
        <v>0</v>
      </c>
    </row>
    <row r="49" spans="1:5" x14ac:dyDescent="0.3">
      <c r="A49" s="43">
        <v>22020601</v>
      </c>
      <c r="B49" s="44" t="s">
        <v>62</v>
      </c>
      <c r="C49" s="41"/>
      <c r="D49" s="41"/>
      <c r="E49" s="41"/>
    </row>
    <row r="50" spans="1:5" x14ac:dyDescent="0.3">
      <c r="A50" s="43">
        <v>22020602</v>
      </c>
      <c r="B50" s="44" t="s">
        <v>63</v>
      </c>
      <c r="C50" s="41"/>
      <c r="D50" s="41"/>
      <c r="E50" s="41"/>
    </row>
    <row r="51" spans="1:5" x14ac:dyDescent="0.3">
      <c r="A51" s="43">
        <v>22020603</v>
      </c>
      <c r="B51" s="44" t="s">
        <v>64</v>
      </c>
      <c r="C51" s="41"/>
      <c r="D51" s="41"/>
      <c r="E51" s="41"/>
    </row>
    <row r="52" spans="1:5" x14ac:dyDescent="0.3">
      <c r="A52" s="43">
        <v>22020604</v>
      </c>
      <c r="B52" s="44" t="s">
        <v>65</v>
      </c>
      <c r="C52" s="41"/>
      <c r="D52" s="41"/>
      <c r="E52" s="41"/>
    </row>
    <row r="53" spans="1:5" x14ac:dyDescent="0.3">
      <c r="A53" s="43">
        <v>22020605</v>
      </c>
      <c r="B53" s="44" t="s">
        <v>66</v>
      </c>
      <c r="C53" s="41"/>
      <c r="D53" s="41"/>
      <c r="E53" s="41"/>
    </row>
    <row r="54" spans="1:5" s="1" customFormat="1" x14ac:dyDescent="0.3">
      <c r="A54" s="4">
        <v>220207</v>
      </c>
      <c r="B54" s="5" t="s">
        <v>67</v>
      </c>
      <c r="C54" s="12">
        <f>SUM(C55:C62)</f>
        <v>0</v>
      </c>
      <c r="D54" s="12">
        <f t="shared" ref="D54:E54" si="6">SUM(D55:D62)</f>
        <v>0</v>
      </c>
      <c r="E54" s="12">
        <f t="shared" si="6"/>
        <v>0</v>
      </c>
    </row>
    <row r="55" spans="1:5" x14ac:dyDescent="0.3">
      <c r="A55" s="43">
        <v>22020701</v>
      </c>
      <c r="B55" s="44" t="s">
        <v>68</v>
      </c>
      <c r="C55" s="41"/>
      <c r="D55" s="41"/>
      <c r="E55" s="41"/>
    </row>
    <row r="56" spans="1:5" x14ac:dyDescent="0.3">
      <c r="A56" s="43">
        <v>22020702</v>
      </c>
      <c r="B56" s="44" t="s">
        <v>69</v>
      </c>
      <c r="C56" s="41"/>
      <c r="D56" s="41"/>
      <c r="E56" s="41"/>
    </row>
    <row r="57" spans="1:5" x14ac:dyDescent="0.3">
      <c r="A57" s="43">
        <v>22020703</v>
      </c>
      <c r="B57" s="44" t="s">
        <v>70</v>
      </c>
      <c r="C57" s="41"/>
      <c r="D57" s="41"/>
      <c r="E57" s="41"/>
    </row>
    <row r="58" spans="1:5" x14ac:dyDescent="0.3">
      <c r="A58" s="43">
        <v>22020707</v>
      </c>
      <c r="B58" s="44" t="s">
        <v>71</v>
      </c>
      <c r="C58" s="41"/>
      <c r="D58" s="41"/>
      <c r="E58" s="41"/>
    </row>
    <row r="59" spans="1:5" x14ac:dyDescent="0.3">
      <c r="A59" s="43">
        <v>22020708</v>
      </c>
      <c r="B59" s="44" t="s">
        <v>72</v>
      </c>
      <c r="C59" s="41"/>
      <c r="D59" s="41"/>
      <c r="E59" s="41"/>
    </row>
    <row r="60" spans="1:5" x14ac:dyDescent="0.3">
      <c r="A60" s="43">
        <v>22020709</v>
      </c>
      <c r="B60" s="44" t="s">
        <v>73</v>
      </c>
      <c r="C60" s="41"/>
      <c r="D60" s="41"/>
      <c r="E60" s="41"/>
    </row>
    <row r="61" spans="1:5" x14ac:dyDescent="0.3">
      <c r="A61" s="43">
        <v>22020711</v>
      </c>
      <c r="B61" s="44" t="s">
        <v>74</v>
      </c>
      <c r="C61" s="41"/>
      <c r="D61" s="41"/>
      <c r="E61" s="41"/>
    </row>
    <row r="62" spans="1:5" x14ac:dyDescent="0.3">
      <c r="A62" s="43">
        <v>22020712</v>
      </c>
      <c r="B62" s="44" t="s">
        <v>75</v>
      </c>
      <c r="C62" s="41"/>
      <c r="D62" s="41"/>
      <c r="E62" s="41"/>
    </row>
    <row r="63" spans="1:5" s="1" customFormat="1" x14ac:dyDescent="0.3">
      <c r="A63" s="4">
        <v>220208</v>
      </c>
      <c r="B63" s="5" t="s">
        <v>76</v>
      </c>
      <c r="C63" s="12">
        <f>SUM(C64:C66)</f>
        <v>0</v>
      </c>
      <c r="D63" s="12">
        <f t="shared" ref="D63:E63" si="7">SUM(D64:D66)</f>
        <v>0</v>
      </c>
      <c r="E63" s="12">
        <f t="shared" si="7"/>
        <v>2500000</v>
      </c>
    </row>
    <row r="64" spans="1:5" x14ac:dyDescent="0.3">
      <c r="A64" s="43">
        <v>22020801</v>
      </c>
      <c r="B64" s="44" t="s">
        <v>77</v>
      </c>
      <c r="C64" s="41"/>
      <c r="D64" s="41"/>
      <c r="E64" s="41">
        <v>2500000</v>
      </c>
    </row>
    <row r="65" spans="1:5" x14ac:dyDescent="0.3">
      <c r="A65" s="43">
        <v>22020802</v>
      </c>
      <c r="B65" s="44" t="s">
        <v>78</v>
      </c>
      <c r="C65" s="41"/>
      <c r="D65" s="41"/>
      <c r="E65" s="41"/>
    </row>
    <row r="66" spans="1:5" x14ac:dyDescent="0.3">
      <c r="A66" s="43">
        <v>22020803</v>
      </c>
      <c r="B66" s="44" t="s">
        <v>79</v>
      </c>
      <c r="C66" s="41"/>
      <c r="D66" s="41"/>
      <c r="E66" s="41"/>
    </row>
    <row r="67" spans="1:5" s="1" customFormat="1" x14ac:dyDescent="0.3">
      <c r="A67" s="4">
        <v>220209</v>
      </c>
      <c r="B67" s="5" t="s">
        <v>80</v>
      </c>
      <c r="C67" s="12">
        <f>SUM(C68:C69)</f>
        <v>500000</v>
      </c>
      <c r="D67" s="12">
        <f t="shared" ref="D67:E67" si="8">SUM(D68:D69)</f>
        <v>145713.26999999999</v>
      </c>
      <c r="E67" s="12">
        <f t="shared" si="8"/>
        <v>262970.15999999997</v>
      </c>
    </row>
    <row r="68" spans="1:5" x14ac:dyDescent="0.3">
      <c r="A68" s="43">
        <v>22020901</v>
      </c>
      <c r="B68" s="44" t="s">
        <v>81</v>
      </c>
      <c r="C68" s="41">
        <v>500000</v>
      </c>
      <c r="D68" s="41">
        <v>145713.26999999999</v>
      </c>
      <c r="E68" s="41">
        <v>262970.15999999997</v>
      </c>
    </row>
    <row r="69" spans="1:5" x14ac:dyDescent="0.3">
      <c r="A69" s="43">
        <v>22020902</v>
      </c>
      <c r="B69" s="44" t="s">
        <v>82</v>
      </c>
      <c r="C69" s="41"/>
      <c r="D69" s="41"/>
      <c r="E69" s="41"/>
    </row>
    <row r="70" spans="1:5" s="1" customFormat="1" x14ac:dyDescent="0.3">
      <c r="A70" s="4">
        <v>220210</v>
      </c>
      <c r="B70" s="5" t="s">
        <v>83</v>
      </c>
      <c r="C70" s="12">
        <f>SUM(C71:C84)</f>
        <v>169000000</v>
      </c>
      <c r="D70" s="12">
        <f t="shared" ref="D70:E70" si="9">SUM(D71:D84)</f>
        <v>106586194.36</v>
      </c>
      <c r="E70" s="12">
        <f t="shared" si="9"/>
        <v>211500000</v>
      </c>
    </row>
    <row r="71" spans="1:5" x14ac:dyDescent="0.3">
      <c r="A71" s="43">
        <v>22021001</v>
      </c>
      <c r="B71" s="44" t="s">
        <v>84</v>
      </c>
      <c r="C71" s="41">
        <v>3500000</v>
      </c>
      <c r="D71" s="41">
        <v>2550000</v>
      </c>
      <c r="E71" s="41">
        <v>3500000</v>
      </c>
    </row>
    <row r="72" spans="1:5" x14ac:dyDescent="0.3">
      <c r="A72" s="43">
        <v>22021002</v>
      </c>
      <c r="B72" s="44" t="s">
        <v>85</v>
      </c>
      <c r="C72" s="41"/>
      <c r="D72" s="41"/>
      <c r="E72" s="41"/>
    </row>
    <row r="73" spans="1:5" x14ac:dyDescent="0.3">
      <c r="A73" s="43">
        <v>22021003</v>
      </c>
      <c r="B73" s="44" t="s">
        <v>86</v>
      </c>
      <c r="C73" s="41"/>
      <c r="D73" s="41"/>
      <c r="E73" s="41"/>
    </row>
    <row r="74" spans="1:5" x14ac:dyDescent="0.3">
      <c r="A74" s="43">
        <v>22021004</v>
      </c>
      <c r="B74" s="44" t="s">
        <v>87</v>
      </c>
      <c r="C74" s="41"/>
      <c r="D74" s="41"/>
      <c r="E74" s="41"/>
    </row>
    <row r="75" spans="1:5" x14ac:dyDescent="0.3">
      <c r="A75" s="43">
        <v>22021006</v>
      </c>
      <c r="B75" s="44" t="s">
        <v>88</v>
      </c>
      <c r="C75" s="41"/>
      <c r="D75" s="41"/>
      <c r="E75" s="41"/>
    </row>
    <row r="76" spans="1:5" x14ac:dyDescent="0.3">
      <c r="A76" s="43">
        <v>22021007</v>
      </c>
      <c r="B76" s="44" t="s">
        <v>89</v>
      </c>
      <c r="C76" s="41">
        <v>5500000</v>
      </c>
      <c r="D76" s="41">
        <v>2927000</v>
      </c>
      <c r="E76" s="41">
        <v>5500000</v>
      </c>
    </row>
    <row r="77" spans="1:5" x14ac:dyDescent="0.3">
      <c r="A77" s="43">
        <v>22021008</v>
      </c>
      <c r="B77" s="44" t="s">
        <v>90</v>
      </c>
      <c r="C77" s="41"/>
      <c r="D77" s="41"/>
      <c r="E77" s="41"/>
    </row>
    <row r="78" spans="1:5" x14ac:dyDescent="0.3">
      <c r="A78" s="43">
        <v>22021009</v>
      </c>
      <c r="B78" s="44" t="s">
        <v>91</v>
      </c>
      <c r="C78" s="41"/>
      <c r="D78" s="41"/>
      <c r="E78" s="41"/>
    </row>
    <row r="79" spans="1:5" x14ac:dyDescent="0.3">
      <c r="A79" s="43">
        <v>22021010</v>
      </c>
      <c r="B79" s="44" t="s">
        <v>92</v>
      </c>
      <c r="C79" s="41"/>
      <c r="D79" s="41"/>
      <c r="E79" s="41"/>
    </row>
    <row r="80" spans="1:5" x14ac:dyDescent="0.3">
      <c r="A80" s="43">
        <v>22021014</v>
      </c>
      <c r="B80" s="44" t="s">
        <v>93</v>
      </c>
      <c r="C80" s="41"/>
      <c r="D80" s="41"/>
      <c r="E80" s="41">
        <v>2500000</v>
      </c>
    </row>
    <row r="81" spans="1:5" x14ac:dyDescent="0.3">
      <c r="A81" s="43">
        <v>22021020</v>
      </c>
      <c r="B81" s="44" t="s">
        <v>94</v>
      </c>
      <c r="C81" s="41"/>
      <c r="D81" s="41"/>
      <c r="E81" s="41"/>
    </row>
    <row r="82" spans="1:5" x14ac:dyDescent="0.3">
      <c r="A82" s="43">
        <v>22021050</v>
      </c>
      <c r="B82" s="44" t="s">
        <v>95</v>
      </c>
      <c r="C82" s="41"/>
      <c r="D82" s="41"/>
      <c r="E82" s="41"/>
    </row>
    <row r="83" spans="1:5" x14ac:dyDescent="0.3">
      <c r="A83" s="43">
        <v>220210</v>
      </c>
      <c r="B83" s="44" t="s">
        <v>712</v>
      </c>
      <c r="C83" s="41">
        <v>160000000</v>
      </c>
      <c r="D83" s="41">
        <v>101109194.36</v>
      </c>
      <c r="E83" s="41">
        <v>200000000</v>
      </c>
    </row>
    <row r="84" spans="1:5" x14ac:dyDescent="0.3">
      <c r="A84" s="43">
        <v>22021052</v>
      </c>
      <c r="B84" s="44" t="s">
        <v>96</v>
      </c>
      <c r="C84" s="41"/>
      <c r="D84" s="41"/>
      <c r="E84" s="41"/>
    </row>
    <row r="85" spans="1:5" s="1" customFormat="1" x14ac:dyDescent="0.3">
      <c r="A85" s="4">
        <v>2204</v>
      </c>
      <c r="B85" s="5" t="s">
        <v>97</v>
      </c>
      <c r="C85" s="12">
        <f>C86</f>
        <v>528264955</v>
      </c>
      <c r="D85" s="12">
        <f t="shared" ref="D85:E85" si="10">D86</f>
        <v>336962905.44</v>
      </c>
      <c r="E85" s="12">
        <f t="shared" si="10"/>
        <v>411624858.56400001</v>
      </c>
    </row>
    <row r="86" spans="1:5" s="1" customFormat="1" x14ac:dyDescent="0.3">
      <c r="A86" s="4">
        <v>220401</v>
      </c>
      <c r="B86" s="5" t="s">
        <v>98</v>
      </c>
      <c r="C86" s="12">
        <f>C87+C88</f>
        <v>528264955</v>
      </c>
      <c r="D86" s="12">
        <f>D87+D88</f>
        <v>336962905.44</v>
      </c>
      <c r="E86" s="12">
        <f>E87+E88</f>
        <v>411624858.56400001</v>
      </c>
    </row>
    <row r="87" spans="1:5" s="38" customFormat="1" x14ac:dyDescent="0.3">
      <c r="A87" s="6">
        <v>22040105</v>
      </c>
      <c r="B87" s="7" t="s">
        <v>99</v>
      </c>
      <c r="C87" s="37">
        <f>SUM(C108:C128)</f>
        <v>165691429</v>
      </c>
      <c r="D87" s="37">
        <f>SUM(D108:D128)</f>
        <v>30268099.919999998</v>
      </c>
      <c r="E87" s="37">
        <f>SUM(E108:E128)</f>
        <v>411624858.56400001</v>
      </c>
    </row>
    <row r="88" spans="1:5" x14ac:dyDescent="0.3">
      <c r="A88" s="43">
        <v>22040109</v>
      </c>
      <c r="B88" s="44" t="s">
        <v>100</v>
      </c>
      <c r="C88" s="41">
        <v>362573526</v>
      </c>
      <c r="D88" s="41">
        <v>306694805.51999998</v>
      </c>
      <c r="E88" s="41"/>
    </row>
    <row r="89" spans="1:5" s="1" customFormat="1" x14ac:dyDescent="0.3">
      <c r="A89" s="4">
        <v>2205</v>
      </c>
      <c r="B89" s="5" t="s">
        <v>101</v>
      </c>
      <c r="C89" s="12">
        <f>C90</f>
        <v>0</v>
      </c>
      <c r="D89" s="12">
        <f t="shared" ref="D89:E89" si="11">D90</f>
        <v>0</v>
      </c>
      <c r="E89" s="12">
        <f t="shared" si="11"/>
        <v>0</v>
      </c>
    </row>
    <row r="90" spans="1:5" s="1" customFormat="1" x14ac:dyDescent="0.3">
      <c r="A90" s="4">
        <v>220501</v>
      </c>
      <c r="B90" s="5" t="s">
        <v>102</v>
      </c>
      <c r="C90" s="12">
        <f>SUM(C91:C93)</f>
        <v>0</v>
      </c>
      <c r="D90" s="12">
        <f t="shared" ref="D90:E90" si="12">SUM(D91:D93)</f>
        <v>0</v>
      </c>
      <c r="E90" s="12">
        <f t="shared" si="12"/>
        <v>0</v>
      </c>
    </row>
    <row r="91" spans="1:5" x14ac:dyDescent="0.3">
      <c r="A91" s="43">
        <v>22050105</v>
      </c>
      <c r="B91" s="44" t="s">
        <v>103</v>
      </c>
      <c r="C91" s="41"/>
      <c r="D91" s="41"/>
      <c r="E91" s="41"/>
    </row>
    <row r="92" spans="1:5" x14ac:dyDescent="0.3">
      <c r="A92" s="43">
        <v>22050108</v>
      </c>
      <c r="B92" s="44" t="s">
        <v>104</v>
      </c>
      <c r="C92" s="41"/>
      <c r="D92" s="41"/>
      <c r="E92" s="41"/>
    </row>
    <row r="93" spans="1:5" x14ac:dyDescent="0.3">
      <c r="A93" s="43">
        <v>22050110</v>
      </c>
      <c r="B93" s="44" t="s">
        <v>105</v>
      </c>
      <c r="C93" s="41"/>
      <c r="D93" s="41"/>
      <c r="E93" s="41"/>
    </row>
    <row r="94" spans="1:5" s="1" customFormat="1" x14ac:dyDescent="0.3">
      <c r="A94" s="4">
        <v>2206</v>
      </c>
      <c r="B94" s="5" t="s">
        <v>106</v>
      </c>
      <c r="C94" s="12">
        <f>C95+C97</f>
        <v>0</v>
      </c>
      <c r="D94" s="12">
        <f t="shared" ref="D94:E94" si="13">D95+D97</f>
        <v>0</v>
      </c>
      <c r="E94" s="12">
        <f t="shared" si="13"/>
        <v>0</v>
      </c>
    </row>
    <row r="95" spans="1:5" s="1" customFormat="1" x14ac:dyDescent="0.3">
      <c r="A95" s="4">
        <v>220603</v>
      </c>
      <c r="B95" s="5" t="s">
        <v>107</v>
      </c>
      <c r="C95" s="12">
        <f>C96</f>
        <v>0</v>
      </c>
      <c r="D95" s="12">
        <f t="shared" ref="D95:E95" si="14">D96</f>
        <v>0</v>
      </c>
      <c r="E95" s="12">
        <f t="shared" si="14"/>
        <v>0</v>
      </c>
    </row>
    <row r="96" spans="1:5" x14ac:dyDescent="0.3">
      <c r="A96" s="43">
        <v>22060301</v>
      </c>
      <c r="B96" s="44" t="s">
        <v>108</v>
      </c>
      <c r="C96" s="41"/>
      <c r="D96" s="41"/>
      <c r="E96" s="41"/>
    </row>
    <row r="97" spans="1:5" s="1" customFormat="1" x14ac:dyDescent="0.3">
      <c r="A97" s="4">
        <v>220604</v>
      </c>
      <c r="B97" s="5" t="s">
        <v>109</v>
      </c>
      <c r="C97" s="12">
        <f>SUM(C98:C99)</f>
        <v>0</v>
      </c>
      <c r="D97" s="12">
        <f t="shared" ref="D97:E97" si="15">SUM(D98:D99)</f>
        <v>0</v>
      </c>
      <c r="E97" s="12">
        <f t="shared" si="15"/>
        <v>0</v>
      </c>
    </row>
    <row r="98" spans="1:5" x14ac:dyDescent="0.3">
      <c r="A98" s="43">
        <v>22060401</v>
      </c>
      <c r="B98" s="44" t="s">
        <v>110</v>
      </c>
      <c r="C98" s="41"/>
      <c r="D98" s="41"/>
      <c r="E98" s="41"/>
    </row>
    <row r="99" spans="1:5" x14ac:dyDescent="0.3">
      <c r="A99" s="48"/>
      <c r="B99" s="48"/>
      <c r="C99" s="41"/>
      <c r="D99" s="41"/>
      <c r="E99" s="41"/>
    </row>
    <row r="104" spans="1:5" x14ac:dyDescent="0.3">
      <c r="A104" s="108" t="s">
        <v>710</v>
      </c>
      <c r="B104" s="108"/>
      <c r="C104" s="108"/>
      <c r="D104" s="108"/>
      <c r="E104" s="108"/>
    </row>
    <row r="105" spans="1:5" x14ac:dyDescent="0.3">
      <c r="A105" s="112" t="s">
        <v>743</v>
      </c>
      <c r="B105" s="112"/>
      <c r="C105" s="112"/>
      <c r="D105" s="112"/>
      <c r="E105" s="112"/>
    </row>
    <row r="106" spans="1:5" x14ac:dyDescent="0.3">
      <c r="A106" s="109" t="s">
        <v>681</v>
      </c>
      <c r="B106" s="109"/>
      <c r="C106" s="109"/>
      <c r="D106" s="109"/>
      <c r="E106" s="109"/>
    </row>
    <row r="107" spans="1:5" ht="45" x14ac:dyDescent="0.3">
      <c r="A107" s="58" t="s">
        <v>709</v>
      </c>
      <c r="B107" s="58" t="s">
        <v>1</v>
      </c>
      <c r="C107" s="50" t="s">
        <v>596</v>
      </c>
      <c r="D107" s="50" t="s">
        <v>597</v>
      </c>
      <c r="E107" s="50" t="s">
        <v>598</v>
      </c>
    </row>
    <row r="108" spans="1:5" x14ac:dyDescent="0.3">
      <c r="A108" s="60" t="s">
        <v>691</v>
      </c>
      <c r="B108" s="44" t="s">
        <v>560</v>
      </c>
      <c r="C108" s="41">
        <v>24343276</v>
      </c>
      <c r="D108" s="41">
        <v>1629244.64</v>
      </c>
      <c r="E108" s="41">
        <v>64468042.608000003</v>
      </c>
    </row>
    <row r="109" spans="1:5" x14ac:dyDescent="0.3">
      <c r="A109" s="60" t="s">
        <v>692</v>
      </c>
      <c r="B109" s="44" t="s">
        <v>561</v>
      </c>
      <c r="C109" s="41">
        <v>15000000</v>
      </c>
      <c r="D109" s="41">
        <v>11980643.640000001</v>
      </c>
      <c r="E109" s="41">
        <v>12000000</v>
      </c>
    </row>
    <row r="110" spans="1:5" x14ac:dyDescent="0.3">
      <c r="A110" s="60" t="s">
        <v>693</v>
      </c>
      <c r="B110" s="44" t="s">
        <v>559</v>
      </c>
      <c r="C110" s="41">
        <v>240000</v>
      </c>
      <c r="D110" s="41">
        <v>120000</v>
      </c>
      <c r="E110" s="41">
        <v>240000</v>
      </c>
    </row>
    <row r="111" spans="1:5" x14ac:dyDescent="0.3">
      <c r="A111" s="60" t="s">
        <v>694</v>
      </c>
      <c r="B111" s="44" t="s">
        <v>558</v>
      </c>
      <c r="C111" s="41">
        <v>360000</v>
      </c>
      <c r="D111" s="41">
        <v>360000</v>
      </c>
      <c r="E111" s="41">
        <v>360000</v>
      </c>
    </row>
    <row r="112" spans="1:5" x14ac:dyDescent="0.3">
      <c r="A112" s="60" t="s">
        <v>695</v>
      </c>
      <c r="B112" s="44" t="s">
        <v>590</v>
      </c>
      <c r="C112" s="41">
        <v>1589551</v>
      </c>
      <c r="D112" s="41">
        <v>854629.92</v>
      </c>
      <c r="E112" s="41">
        <v>6446804.2608000003</v>
      </c>
    </row>
    <row r="113" spans="1:5" x14ac:dyDescent="0.3">
      <c r="A113" s="60" t="s">
        <v>696</v>
      </c>
      <c r="B113" s="44" t="s">
        <v>562</v>
      </c>
      <c r="C113" s="41">
        <v>12153026</v>
      </c>
      <c r="D113" s="41">
        <v>8273691.1200000001</v>
      </c>
      <c r="E113" s="41">
        <v>32234021.304000001</v>
      </c>
    </row>
    <row r="114" spans="1:5" x14ac:dyDescent="0.3">
      <c r="A114" s="60" t="s">
        <v>697</v>
      </c>
      <c r="B114" s="44" t="s">
        <v>563</v>
      </c>
      <c r="C114" s="41"/>
      <c r="D114" s="41"/>
      <c r="E114" s="41">
        <v>150000000</v>
      </c>
    </row>
    <row r="115" spans="1:5" x14ac:dyDescent="0.3">
      <c r="A115" s="60" t="s">
        <v>698</v>
      </c>
      <c r="B115" s="44" t="s">
        <v>564</v>
      </c>
      <c r="C115" s="41">
        <v>2595200</v>
      </c>
      <c r="D115" s="41">
        <v>2171276.4</v>
      </c>
      <c r="E115" s="41">
        <v>2595200</v>
      </c>
    </row>
    <row r="116" spans="1:5" x14ac:dyDescent="0.3">
      <c r="A116" s="60" t="s">
        <v>699</v>
      </c>
      <c r="B116" s="44" t="s">
        <v>565</v>
      </c>
      <c r="C116" s="41">
        <v>50000000</v>
      </c>
      <c r="D116" s="41"/>
      <c r="E116" s="41">
        <v>30000000</v>
      </c>
    </row>
    <row r="117" spans="1:5" x14ac:dyDescent="0.3">
      <c r="A117" s="60" t="s">
        <v>700</v>
      </c>
      <c r="B117" s="44" t="s">
        <v>566</v>
      </c>
      <c r="C117" s="41">
        <v>3000000</v>
      </c>
      <c r="D117" s="41">
        <v>1884705.96</v>
      </c>
      <c r="E117" s="41">
        <v>2000000</v>
      </c>
    </row>
    <row r="118" spans="1:5" x14ac:dyDescent="0.3">
      <c r="A118" s="60" t="s">
        <v>701</v>
      </c>
      <c r="B118" s="44" t="s">
        <v>567</v>
      </c>
      <c r="C118" s="41">
        <v>50000000</v>
      </c>
      <c r="D118" s="41"/>
      <c r="E118" s="41">
        <v>20000000</v>
      </c>
    </row>
    <row r="119" spans="1:5" x14ac:dyDescent="0.3">
      <c r="A119" s="60" t="s">
        <v>702</v>
      </c>
      <c r="B119" s="44" t="s">
        <v>568</v>
      </c>
      <c r="C119" s="41">
        <v>1089551</v>
      </c>
      <c r="D119" s="41">
        <v>998755.08</v>
      </c>
      <c r="E119" s="41">
        <v>3223402.1304000001</v>
      </c>
    </row>
    <row r="120" spans="1:5" x14ac:dyDescent="0.3">
      <c r="A120" s="60" t="s">
        <v>703</v>
      </c>
      <c r="B120" s="44" t="s">
        <v>569</v>
      </c>
      <c r="C120" s="41">
        <v>3089551</v>
      </c>
      <c r="D120" s="41">
        <v>1709259.92</v>
      </c>
      <c r="E120" s="41">
        <v>6446804.2608000003</v>
      </c>
    </row>
    <row r="121" spans="1:5" x14ac:dyDescent="0.3">
      <c r="A121" s="60" t="s">
        <v>704</v>
      </c>
      <c r="B121" s="44" t="s">
        <v>591</v>
      </c>
      <c r="C121" s="41">
        <v>0</v>
      </c>
      <c r="D121" s="41"/>
      <c r="E121" s="41">
        <v>0</v>
      </c>
    </row>
    <row r="122" spans="1:5" x14ac:dyDescent="0.3">
      <c r="A122" s="60" t="s">
        <v>705</v>
      </c>
      <c r="B122" s="44" t="s">
        <v>592</v>
      </c>
      <c r="C122" s="41">
        <v>240000</v>
      </c>
      <c r="D122" s="41">
        <v>70599.199999999997</v>
      </c>
      <c r="E122" s="41">
        <v>240000</v>
      </c>
    </row>
    <row r="123" spans="1:5" x14ac:dyDescent="0.3">
      <c r="A123" s="60" t="s">
        <v>706</v>
      </c>
      <c r="B123" s="44" t="s">
        <v>593</v>
      </c>
      <c r="C123" s="41">
        <v>60000</v>
      </c>
      <c r="D123" s="41">
        <v>60000</v>
      </c>
      <c r="E123" s="41">
        <v>60000</v>
      </c>
    </row>
    <row r="124" spans="1:5" x14ac:dyDescent="0.3">
      <c r="A124" s="60" t="s">
        <v>707</v>
      </c>
      <c r="B124" s="44" t="s">
        <v>594</v>
      </c>
      <c r="C124" s="41">
        <v>240000</v>
      </c>
      <c r="D124" s="41">
        <v>120000</v>
      </c>
      <c r="E124" s="41">
        <v>240000</v>
      </c>
    </row>
    <row r="125" spans="1:5" x14ac:dyDescent="0.3">
      <c r="A125" s="60" t="s">
        <v>708</v>
      </c>
      <c r="B125" s="44" t="s">
        <v>595</v>
      </c>
      <c r="C125" s="41">
        <v>70584</v>
      </c>
      <c r="D125" s="41">
        <v>35294.04</v>
      </c>
      <c r="E125" s="41">
        <v>70584</v>
      </c>
    </row>
    <row r="126" spans="1:5" x14ac:dyDescent="0.3">
      <c r="A126" s="60">
        <v>19</v>
      </c>
      <c r="B126" s="44" t="s">
        <v>793</v>
      </c>
      <c r="C126" s="41"/>
      <c r="D126" s="41"/>
      <c r="E126" s="41">
        <v>3000000</v>
      </c>
    </row>
    <row r="127" spans="1:5" ht="30" x14ac:dyDescent="0.3">
      <c r="A127" s="60">
        <v>20</v>
      </c>
      <c r="B127" s="44" t="s">
        <v>794</v>
      </c>
      <c r="C127" s="41">
        <v>1620690</v>
      </c>
      <c r="D127" s="41"/>
      <c r="E127" s="41">
        <v>58000000</v>
      </c>
    </row>
    <row r="128" spans="1:5" x14ac:dyDescent="0.3">
      <c r="A128" s="60">
        <v>21</v>
      </c>
      <c r="B128" s="44" t="s">
        <v>795</v>
      </c>
      <c r="C128" s="41">
        <v>0</v>
      </c>
      <c r="D128" s="41">
        <v>0</v>
      </c>
      <c r="E128" s="41">
        <v>20000000</v>
      </c>
    </row>
  </sheetData>
  <sheetProtection algorithmName="SHA-512" hashValue="sTlNdlPaURjsqMS/BDtgaEmlm69inS3KePWg1Spb746HVGgj5BKFZzx8/FKIA1sxCLzU8sYZFeqvdBXuk0AdPg==" saltValue="vb1pwCNlaY8wBadmb6gD2Q==" spinCount="100000" sheet="1" objects="1" scenarios="1" formatColumns="0" formatRows="0" selectLockedCells="1"/>
  <mergeCells count="6">
    <mergeCell ref="A106:E106"/>
    <mergeCell ref="A3:E3"/>
    <mergeCell ref="A4:E4"/>
    <mergeCell ref="A5:E5"/>
    <mergeCell ref="A104:E104"/>
    <mergeCell ref="A105:E105"/>
  </mergeCells>
  <pageMargins left="0.51181102362204722" right="0.51181102362204722" top="0.74803149606299213" bottom="0.74803149606299213" header="0.31496062992125984" footer="0.31496062992125984"/>
  <pageSetup scale="85" orientation="landscape" r:id="rId1"/>
  <headerFooter>
    <oddFooter>&amp;CPage 43</oddFooter>
  </headerFooter>
  <rowBreaks count="3" manualBreakCount="3">
    <brk id="35" max="16383" man="1"/>
    <brk id="69" max="16383" man="1"/>
    <brk id="99"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F85"/>
  <sheetViews>
    <sheetView view="pageBreakPreview" topLeftCell="A74" zoomScale="60" zoomScaleNormal="120" workbookViewId="0">
      <selection activeCell="A85" sqref="A85"/>
    </sheetView>
  </sheetViews>
  <sheetFormatPr defaultColWidth="8.81640625" defaultRowHeight="15" x14ac:dyDescent="0.3"/>
  <cols>
    <col min="1" max="1" width="22.26953125" style="49" bestFit="1" customWidth="1"/>
    <col min="2" max="2" width="13.1796875" style="49" bestFit="1" customWidth="1"/>
    <col min="3" max="3" width="44.54296875" style="49" bestFit="1" customWidth="1"/>
    <col min="4" max="6" width="25.453125" style="49" bestFit="1" customWidth="1"/>
    <col min="7" max="16384" width="8.81640625" style="49"/>
  </cols>
  <sheetData>
    <row r="1" spans="1:6" x14ac:dyDescent="0.3">
      <c r="A1" s="108" t="s">
        <v>143</v>
      </c>
      <c r="B1" s="108"/>
      <c r="C1" s="108"/>
      <c r="D1" s="108"/>
      <c r="E1" s="108"/>
      <c r="F1" s="108"/>
    </row>
    <row r="2" spans="1:6" x14ac:dyDescent="0.3">
      <c r="A2" s="109" t="s">
        <v>744</v>
      </c>
      <c r="B2" s="109"/>
      <c r="C2" s="109"/>
      <c r="D2" s="109"/>
      <c r="E2" s="109"/>
      <c r="F2" s="109"/>
    </row>
    <row r="3" spans="1:6" x14ac:dyDescent="0.3">
      <c r="A3" s="109" t="s">
        <v>681</v>
      </c>
      <c r="B3" s="109"/>
      <c r="C3" s="109"/>
      <c r="D3" s="109"/>
      <c r="E3" s="109"/>
      <c r="F3" s="109"/>
    </row>
    <row r="5" spans="1:6" ht="45" x14ac:dyDescent="0.3">
      <c r="A5" s="50" t="s">
        <v>145</v>
      </c>
      <c r="B5" s="50" t="s">
        <v>144</v>
      </c>
      <c r="C5" s="50" t="s">
        <v>112</v>
      </c>
      <c r="D5" s="50" t="s">
        <v>596</v>
      </c>
      <c r="E5" s="50" t="s">
        <v>597</v>
      </c>
      <c r="F5" s="50" t="s">
        <v>598</v>
      </c>
    </row>
    <row r="6" spans="1:6" s="1" customFormat="1" x14ac:dyDescent="0.3">
      <c r="A6" s="8" t="s">
        <v>604</v>
      </c>
      <c r="B6" s="4">
        <v>3</v>
      </c>
      <c r="C6" s="5" t="s">
        <v>113</v>
      </c>
      <c r="D6" s="11">
        <f>D7+D11+D16+D19+D25+D29+D33+D43+D50+D56</f>
        <v>0</v>
      </c>
      <c r="E6" s="11">
        <f>E7+E11+E16+E19+E25+E29+E33+E43+E50+E56</f>
        <v>0</v>
      </c>
      <c r="F6" s="11">
        <f>F7+F11+F16+F19+F25+F29+F33+F43+F50+F56</f>
        <v>1734129991.71</v>
      </c>
    </row>
    <row r="7" spans="1:6" s="1" customFormat="1" x14ac:dyDescent="0.3">
      <c r="A7" s="5"/>
      <c r="B7" s="4">
        <v>32010100</v>
      </c>
      <c r="C7" s="5" t="s">
        <v>114</v>
      </c>
      <c r="D7" s="11">
        <f>SUM(D8:D10)</f>
        <v>0</v>
      </c>
      <c r="E7" s="11">
        <f t="shared" ref="E7:F7" si="0">SUM(E8:E10)</f>
        <v>0</v>
      </c>
      <c r="F7" s="11">
        <f t="shared" si="0"/>
        <v>0</v>
      </c>
    </row>
    <row r="8" spans="1:6" hidden="1" x14ac:dyDescent="0.3">
      <c r="A8" s="42" t="s">
        <v>605</v>
      </c>
      <c r="B8" s="43">
        <v>32010101</v>
      </c>
      <c r="C8" s="44" t="s">
        <v>115</v>
      </c>
      <c r="D8" s="45"/>
      <c r="E8" s="45"/>
      <c r="F8" s="45"/>
    </row>
    <row r="9" spans="1:6" hidden="1" x14ac:dyDescent="0.3">
      <c r="A9" s="42"/>
      <c r="B9" s="43"/>
      <c r="C9" s="44" t="s">
        <v>713</v>
      </c>
      <c r="D9" s="45"/>
      <c r="E9" s="45"/>
      <c r="F9" s="45"/>
    </row>
    <row r="10" spans="1:6" hidden="1" x14ac:dyDescent="0.3">
      <c r="A10" s="44"/>
      <c r="B10" s="43"/>
      <c r="C10" s="44"/>
      <c r="D10" s="45"/>
      <c r="E10" s="45"/>
      <c r="F10" s="45"/>
    </row>
    <row r="11" spans="1:6" s="1" customFormat="1" x14ac:dyDescent="0.3">
      <c r="A11" s="5"/>
      <c r="B11" s="4">
        <v>32010200</v>
      </c>
      <c r="C11" s="5" t="s">
        <v>116</v>
      </c>
      <c r="D11" s="11">
        <f>SUM(D12:D14)</f>
        <v>0</v>
      </c>
      <c r="E11" s="11">
        <f t="shared" ref="E11:F11" si="1">SUM(E12:E14)</f>
        <v>0</v>
      </c>
      <c r="F11" s="11">
        <f t="shared" si="1"/>
        <v>1533129991.71</v>
      </c>
    </row>
    <row r="12" spans="1:6" hidden="1" x14ac:dyDescent="0.3">
      <c r="A12" s="42" t="s">
        <v>606</v>
      </c>
      <c r="B12" s="43">
        <v>32010202</v>
      </c>
      <c r="C12" s="44" t="s">
        <v>117</v>
      </c>
      <c r="D12" s="45"/>
      <c r="E12" s="45"/>
      <c r="F12" s="45"/>
    </row>
    <row r="13" spans="1:6" x14ac:dyDescent="0.3">
      <c r="A13" s="42" t="s">
        <v>640</v>
      </c>
      <c r="B13" s="43">
        <v>32010220</v>
      </c>
      <c r="C13" s="44" t="s">
        <v>570</v>
      </c>
      <c r="D13" s="45"/>
      <c r="E13" s="45"/>
      <c r="F13" s="45">
        <v>400000000</v>
      </c>
    </row>
    <row r="14" spans="1:6" s="1" customFormat="1" x14ac:dyDescent="0.3">
      <c r="A14" s="65" t="s">
        <v>641</v>
      </c>
      <c r="B14" s="6">
        <v>32010221</v>
      </c>
      <c r="C14" s="7" t="s">
        <v>688</v>
      </c>
      <c r="D14" s="66">
        <f>SUM(D65:D85)</f>
        <v>0</v>
      </c>
      <c r="E14" s="66">
        <f>SUM(E65:E85)</f>
        <v>0</v>
      </c>
      <c r="F14" s="66">
        <f>SUM(F65:F85)</f>
        <v>1133129991.71</v>
      </c>
    </row>
    <row r="15" spans="1:6" hidden="1" x14ac:dyDescent="0.3">
      <c r="A15" s="48"/>
      <c r="B15" s="48"/>
      <c r="C15" s="48"/>
      <c r="D15" s="48"/>
      <c r="E15" s="48"/>
      <c r="F15" s="48"/>
    </row>
    <row r="16" spans="1:6" s="1" customFormat="1" x14ac:dyDescent="0.3">
      <c r="A16" s="5"/>
      <c r="B16" s="4">
        <v>320103</v>
      </c>
      <c r="C16" s="5" t="s">
        <v>118</v>
      </c>
      <c r="D16" s="11">
        <f>SUM(D17:D18)</f>
        <v>0</v>
      </c>
      <c r="E16" s="11">
        <f>SUM(E17:E18)</f>
        <v>0</v>
      </c>
      <c r="F16" s="11">
        <f>SUM(F17:F18)</f>
        <v>0</v>
      </c>
    </row>
    <row r="17" spans="1:6" hidden="1" x14ac:dyDescent="0.3">
      <c r="A17" s="42"/>
      <c r="B17" s="43">
        <v>32010301</v>
      </c>
      <c r="C17" s="44" t="s">
        <v>119</v>
      </c>
      <c r="D17" s="45"/>
      <c r="E17" s="45"/>
      <c r="F17" s="45"/>
    </row>
    <row r="18" spans="1:6" hidden="1" x14ac:dyDescent="0.3">
      <c r="A18" s="44"/>
      <c r="B18" s="43"/>
      <c r="C18" s="44"/>
      <c r="D18" s="45"/>
      <c r="E18" s="45"/>
      <c r="F18" s="45"/>
    </row>
    <row r="19" spans="1:6" s="1" customFormat="1" x14ac:dyDescent="0.3">
      <c r="A19" s="5"/>
      <c r="B19" s="4">
        <v>32010400</v>
      </c>
      <c r="C19" s="5" t="s">
        <v>120</v>
      </c>
      <c r="D19" s="11">
        <f>SUM(D20:D24)</f>
        <v>0</v>
      </c>
      <c r="E19" s="11">
        <f t="shared" ref="E19:F19" si="2">SUM(E20:E24)</f>
        <v>0</v>
      </c>
      <c r="F19" s="11">
        <f t="shared" si="2"/>
        <v>0</v>
      </c>
    </row>
    <row r="20" spans="1:6" hidden="1" x14ac:dyDescent="0.3">
      <c r="A20" s="42"/>
      <c r="B20" s="43">
        <v>32010405</v>
      </c>
      <c r="C20" s="44" t="s">
        <v>121</v>
      </c>
      <c r="D20" s="45"/>
      <c r="E20" s="45"/>
      <c r="F20" s="45"/>
    </row>
    <row r="21" spans="1:6" hidden="1" x14ac:dyDescent="0.3">
      <c r="A21" s="42"/>
      <c r="B21" s="43">
        <v>32010406</v>
      </c>
      <c r="C21" s="44" t="s">
        <v>122</v>
      </c>
      <c r="D21" s="45"/>
      <c r="E21" s="45"/>
      <c r="F21" s="45"/>
    </row>
    <row r="22" spans="1:6" hidden="1" x14ac:dyDescent="0.3">
      <c r="A22" s="42"/>
      <c r="B22" s="43">
        <v>32010407</v>
      </c>
      <c r="C22" s="44" t="s">
        <v>123</v>
      </c>
      <c r="D22" s="45"/>
      <c r="E22" s="45"/>
      <c r="F22" s="45"/>
    </row>
    <row r="23" spans="1:6" hidden="1" x14ac:dyDescent="0.3">
      <c r="A23" s="42"/>
      <c r="B23" s="43">
        <v>32010408</v>
      </c>
      <c r="C23" s="44" t="s">
        <v>124</v>
      </c>
      <c r="D23" s="45"/>
      <c r="E23" s="45"/>
      <c r="F23" s="45"/>
    </row>
    <row r="24" spans="1:6" hidden="1" x14ac:dyDescent="0.3">
      <c r="A24" s="44"/>
      <c r="B24" s="43"/>
      <c r="C24" s="44"/>
      <c r="D24" s="45"/>
      <c r="E24" s="45"/>
      <c r="F24" s="45"/>
    </row>
    <row r="25" spans="1:6" s="1" customFormat="1" x14ac:dyDescent="0.3">
      <c r="A25" s="5"/>
      <c r="B25" s="4">
        <v>320105</v>
      </c>
      <c r="C25" s="5" t="s">
        <v>125</v>
      </c>
      <c r="D25" s="11">
        <f>SUM(D26:D28)</f>
        <v>0</v>
      </c>
      <c r="E25" s="11">
        <f>SUM(E26:E28)</f>
        <v>0</v>
      </c>
      <c r="F25" s="11">
        <f>SUM(F26:F28)</f>
        <v>1000000</v>
      </c>
    </row>
    <row r="26" spans="1:6" hidden="1" x14ac:dyDescent="0.3">
      <c r="A26" s="42"/>
      <c r="B26" s="43">
        <v>32010501</v>
      </c>
      <c r="C26" s="44" t="s">
        <v>126</v>
      </c>
      <c r="D26" s="45"/>
      <c r="E26" s="45"/>
      <c r="F26" s="45"/>
    </row>
    <row r="27" spans="1:6" x14ac:dyDescent="0.3">
      <c r="A27" s="44" t="s">
        <v>796</v>
      </c>
      <c r="B27" s="43">
        <v>32010502</v>
      </c>
      <c r="C27" s="44" t="s">
        <v>797</v>
      </c>
      <c r="D27" s="45"/>
      <c r="E27" s="45"/>
      <c r="F27" s="45">
        <v>1000000</v>
      </c>
    </row>
    <row r="28" spans="1:6" hidden="1" x14ac:dyDescent="0.3">
      <c r="A28" s="44"/>
      <c r="B28" s="43"/>
      <c r="C28" s="44"/>
      <c r="D28" s="45"/>
      <c r="E28" s="45"/>
      <c r="F28" s="45"/>
    </row>
    <row r="29" spans="1:6" s="1" customFormat="1" x14ac:dyDescent="0.3">
      <c r="A29" s="5"/>
      <c r="B29" s="4">
        <v>320106</v>
      </c>
      <c r="C29" s="5" t="s">
        <v>127</v>
      </c>
      <c r="D29" s="11">
        <f>SUM(D30:D32)</f>
        <v>0</v>
      </c>
      <c r="E29" s="11">
        <f>SUM(E30:E32)</f>
        <v>0</v>
      </c>
      <c r="F29" s="11">
        <f>SUM(F30:F32)</f>
        <v>0</v>
      </c>
    </row>
    <row r="30" spans="1:6" hidden="1" x14ac:dyDescent="0.3">
      <c r="A30" s="42"/>
      <c r="B30" s="43">
        <v>32010601</v>
      </c>
      <c r="C30" s="44" t="s">
        <v>128</v>
      </c>
      <c r="D30" s="45"/>
      <c r="E30" s="45"/>
      <c r="F30" s="45"/>
    </row>
    <row r="31" spans="1:6" hidden="1" x14ac:dyDescent="0.3">
      <c r="A31" s="42"/>
      <c r="B31" s="43">
        <v>32010602</v>
      </c>
      <c r="C31" s="44" t="s">
        <v>129</v>
      </c>
      <c r="D31" s="45"/>
      <c r="E31" s="45"/>
      <c r="F31" s="45"/>
    </row>
    <row r="32" spans="1:6" hidden="1" x14ac:dyDescent="0.3">
      <c r="A32" s="44"/>
      <c r="B32" s="43"/>
      <c r="C32" s="44"/>
      <c r="D32" s="45"/>
      <c r="E32" s="45"/>
      <c r="F32" s="45"/>
    </row>
    <row r="33" spans="1:6" s="1" customFormat="1" x14ac:dyDescent="0.3">
      <c r="A33" s="5"/>
      <c r="B33" s="4">
        <v>320109</v>
      </c>
      <c r="C33" s="5" t="s">
        <v>130</v>
      </c>
      <c r="D33" s="11">
        <f>SUM(D34:D42)</f>
        <v>0</v>
      </c>
      <c r="E33" s="11">
        <f>SUM(E34:E42)</f>
        <v>0</v>
      </c>
      <c r="F33" s="11">
        <f>SUM(F34:F42)</f>
        <v>0</v>
      </c>
    </row>
    <row r="34" spans="1:6" hidden="1" x14ac:dyDescent="0.3">
      <c r="A34" s="42"/>
      <c r="B34" s="43">
        <v>32010903</v>
      </c>
      <c r="C34" s="44" t="s">
        <v>131</v>
      </c>
      <c r="D34" s="45"/>
      <c r="E34" s="45"/>
      <c r="F34" s="45"/>
    </row>
    <row r="35" spans="1:6" hidden="1" x14ac:dyDescent="0.3">
      <c r="A35" s="44"/>
      <c r="B35" s="43"/>
      <c r="C35" s="44"/>
      <c r="D35" s="45"/>
      <c r="E35" s="45"/>
      <c r="F35" s="45"/>
    </row>
    <row r="36" spans="1:6" hidden="1" x14ac:dyDescent="0.3">
      <c r="A36" s="42"/>
      <c r="B36" s="43">
        <v>32010904</v>
      </c>
      <c r="C36" s="44" t="s">
        <v>132</v>
      </c>
      <c r="D36" s="45"/>
      <c r="E36" s="45"/>
      <c r="F36" s="45"/>
    </row>
    <row r="37" spans="1:6" hidden="1" x14ac:dyDescent="0.3">
      <c r="A37" s="44"/>
      <c r="B37" s="43"/>
      <c r="C37" s="44"/>
      <c r="D37" s="45"/>
      <c r="E37" s="45"/>
      <c r="F37" s="45"/>
    </row>
    <row r="38" spans="1:6" hidden="1" x14ac:dyDescent="0.3">
      <c r="A38" s="42"/>
      <c r="B38" s="43">
        <v>32010935</v>
      </c>
      <c r="C38" s="44" t="s">
        <v>133</v>
      </c>
      <c r="D38" s="45"/>
      <c r="E38" s="45"/>
      <c r="F38" s="45"/>
    </row>
    <row r="39" spans="1:6" hidden="1" x14ac:dyDescent="0.3">
      <c r="A39" s="44"/>
      <c r="B39" s="43"/>
      <c r="C39" s="44"/>
      <c r="D39" s="45"/>
      <c r="E39" s="45"/>
      <c r="F39" s="45"/>
    </row>
    <row r="40" spans="1:6" hidden="1" x14ac:dyDescent="0.3">
      <c r="A40" s="42"/>
      <c r="B40" s="43">
        <v>32010936</v>
      </c>
      <c r="C40" s="44" t="s">
        <v>134</v>
      </c>
      <c r="D40" s="45"/>
      <c r="E40" s="45"/>
      <c r="F40" s="45"/>
    </row>
    <row r="41" spans="1:6" hidden="1" x14ac:dyDescent="0.3">
      <c r="A41" s="44"/>
      <c r="B41" s="43"/>
      <c r="C41" s="44"/>
      <c r="D41" s="45"/>
      <c r="E41" s="45"/>
      <c r="F41" s="45"/>
    </row>
    <row r="42" spans="1:6" hidden="1" x14ac:dyDescent="0.3">
      <c r="A42" s="44"/>
      <c r="B42" s="43"/>
      <c r="C42" s="44"/>
      <c r="D42" s="45"/>
      <c r="E42" s="45"/>
      <c r="F42" s="45"/>
    </row>
    <row r="43" spans="1:6" s="1" customFormat="1" x14ac:dyDescent="0.3">
      <c r="A43" s="5"/>
      <c r="B43" s="4">
        <v>320201</v>
      </c>
      <c r="C43" s="5" t="s">
        <v>146</v>
      </c>
      <c r="D43" s="11">
        <f>SUM(D44:D49)</f>
        <v>0</v>
      </c>
      <c r="E43" s="11">
        <f t="shared" ref="E43:F43" si="3">SUM(E44:E49)</f>
        <v>0</v>
      </c>
      <c r="F43" s="11">
        <f t="shared" si="3"/>
        <v>200000000</v>
      </c>
    </row>
    <row r="44" spans="1:6" hidden="1" x14ac:dyDescent="0.3">
      <c r="A44" s="42"/>
      <c r="B44" s="43">
        <v>32020101</v>
      </c>
      <c r="C44" s="44" t="s">
        <v>135</v>
      </c>
      <c r="D44" s="45"/>
      <c r="E44" s="45"/>
      <c r="F44" s="45"/>
    </row>
    <row r="45" spans="1:6" hidden="1" x14ac:dyDescent="0.3">
      <c r="A45" s="44"/>
      <c r="B45" s="43"/>
      <c r="C45" s="44"/>
      <c r="D45" s="45"/>
      <c r="E45" s="45"/>
      <c r="F45" s="45"/>
    </row>
    <row r="46" spans="1:6" hidden="1" x14ac:dyDescent="0.3">
      <c r="A46" s="42"/>
      <c r="B46" s="43">
        <v>32020102</v>
      </c>
      <c r="C46" s="44" t="s">
        <v>136</v>
      </c>
      <c r="D46" s="45"/>
      <c r="E46" s="45"/>
      <c r="F46" s="45"/>
    </row>
    <row r="47" spans="1:6" hidden="1" x14ac:dyDescent="0.3">
      <c r="A47" s="44"/>
      <c r="B47" s="43"/>
      <c r="C47" s="44"/>
      <c r="D47" s="45"/>
      <c r="E47" s="45"/>
      <c r="F47" s="45"/>
    </row>
    <row r="48" spans="1:6" x14ac:dyDescent="0.3">
      <c r="A48" s="42" t="s">
        <v>798</v>
      </c>
      <c r="B48" s="43">
        <v>32020104</v>
      </c>
      <c r="C48" s="44" t="s">
        <v>137</v>
      </c>
      <c r="D48" s="45"/>
      <c r="E48" s="45"/>
      <c r="F48" s="45">
        <v>200000000</v>
      </c>
    </row>
    <row r="49" spans="1:6" hidden="1" x14ac:dyDescent="0.3">
      <c r="A49" s="44"/>
      <c r="B49" s="43"/>
      <c r="C49" s="44"/>
      <c r="D49" s="45"/>
      <c r="E49" s="45"/>
      <c r="F49" s="45"/>
    </row>
    <row r="50" spans="1:6" s="1" customFormat="1" x14ac:dyDescent="0.3">
      <c r="A50" s="5"/>
      <c r="B50" s="4">
        <v>320301</v>
      </c>
      <c r="C50" s="5" t="s">
        <v>138</v>
      </c>
      <c r="D50" s="11">
        <f>SUM(D51:D55)</f>
        <v>0</v>
      </c>
      <c r="E50" s="11">
        <f>SUM(E51:E55)</f>
        <v>0</v>
      </c>
      <c r="F50" s="11">
        <f>SUM(F51:F55)</f>
        <v>0</v>
      </c>
    </row>
    <row r="51" spans="1:6" hidden="1" x14ac:dyDescent="0.3">
      <c r="A51" s="42"/>
      <c r="B51" s="43">
        <v>32030101</v>
      </c>
      <c r="C51" s="44" t="s">
        <v>139</v>
      </c>
      <c r="D51" s="45"/>
      <c r="E51" s="45"/>
      <c r="F51" s="45"/>
    </row>
    <row r="52" spans="1:6" hidden="1" x14ac:dyDescent="0.3">
      <c r="A52" s="42"/>
      <c r="B52" s="43">
        <v>32030109</v>
      </c>
      <c r="C52" s="44" t="s">
        <v>140</v>
      </c>
      <c r="D52" s="45"/>
      <c r="E52" s="45"/>
      <c r="F52" s="45"/>
    </row>
    <row r="53" spans="1:6" hidden="1" x14ac:dyDescent="0.3">
      <c r="A53" s="42"/>
      <c r="B53" s="43">
        <v>32030110</v>
      </c>
      <c r="C53" s="44" t="s">
        <v>141</v>
      </c>
      <c r="D53" s="45"/>
      <c r="E53" s="45"/>
      <c r="F53" s="45"/>
    </row>
    <row r="54" spans="1:6" hidden="1" x14ac:dyDescent="0.3">
      <c r="A54" s="46"/>
      <c r="B54" s="47"/>
      <c r="C54" s="46"/>
      <c r="D54" s="45"/>
      <c r="E54" s="45"/>
      <c r="F54" s="45"/>
    </row>
    <row r="55" spans="1:6" hidden="1" x14ac:dyDescent="0.3">
      <c r="A55" s="46"/>
      <c r="B55" s="47"/>
      <c r="C55" s="46"/>
      <c r="D55" s="45"/>
      <c r="E55" s="45"/>
      <c r="F55" s="45"/>
    </row>
    <row r="56" spans="1:6" s="1" customFormat="1" x14ac:dyDescent="0.3">
      <c r="A56" s="5"/>
      <c r="B56" s="4">
        <v>32011000</v>
      </c>
      <c r="C56" s="5" t="s">
        <v>142</v>
      </c>
      <c r="D56" s="11">
        <f>SUM(D57:D58)</f>
        <v>0</v>
      </c>
      <c r="E56" s="11">
        <f t="shared" ref="E56:F56" si="4">SUM(E57:E58)</f>
        <v>0</v>
      </c>
      <c r="F56" s="11">
        <f t="shared" si="4"/>
        <v>0</v>
      </c>
    </row>
    <row r="57" spans="1:6" hidden="1" x14ac:dyDescent="0.3">
      <c r="A57" s="42"/>
      <c r="B57" s="46"/>
      <c r="C57" s="46"/>
      <c r="D57" s="45"/>
      <c r="E57" s="45"/>
      <c r="F57" s="45"/>
    </row>
    <row r="58" spans="1:6" x14ac:dyDescent="0.3">
      <c r="A58" s="46"/>
      <c r="B58" s="46"/>
      <c r="C58" s="46"/>
      <c r="D58" s="45"/>
      <c r="E58" s="45"/>
      <c r="F58" s="45"/>
    </row>
    <row r="60" spans="1:6" x14ac:dyDescent="0.3">
      <c r="A60" s="108" t="s">
        <v>710</v>
      </c>
      <c r="B60" s="108"/>
      <c r="C60" s="108"/>
      <c r="D60" s="108"/>
      <c r="E60" s="108"/>
      <c r="F60" s="108"/>
    </row>
    <row r="61" spans="1:6" x14ac:dyDescent="0.3">
      <c r="A61" s="109" t="s">
        <v>745</v>
      </c>
      <c r="B61" s="109"/>
      <c r="C61" s="109"/>
      <c r="D61" s="109"/>
      <c r="E61" s="109"/>
      <c r="F61" s="109"/>
    </row>
    <row r="62" spans="1:6" x14ac:dyDescent="0.3">
      <c r="A62" s="109" t="s">
        <v>681</v>
      </c>
      <c r="B62" s="109"/>
      <c r="C62" s="109"/>
      <c r="D62" s="109"/>
      <c r="E62" s="109"/>
      <c r="F62" s="109"/>
    </row>
    <row r="64" spans="1:6" ht="45" x14ac:dyDescent="0.3">
      <c r="A64" s="50"/>
      <c r="B64" s="50" t="s">
        <v>709</v>
      </c>
      <c r="C64" s="50" t="s">
        <v>112</v>
      </c>
      <c r="D64" s="50" t="s">
        <v>596</v>
      </c>
      <c r="E64" s="50" t="s">
        <v>597</v>
      </c>
      <c r="F64" s="50" t="s">
        <v>598</v>
      </c>
    </row>
    <row r="65" spans="1:6" ht="45" x14ac:dyDescent="0.3">
      <c r="A65" s="42"/>
      <c r="B65" s="43" t="s">
        <v>691</v>
      </c>
      <c r="C65" s="44" t="s">
        <v>571</v>
      </c>
      <c r="D65" s="45"/>
      <c r="E65" s="45"/>
      <c r="F65" s="45">
        <v>205882352.94</v>
      </c>
    </row>
    <row r="66" spans="1:6" ht="30" hidden="1" x14ac:dyDescent="0.3">
      <c r="A66" s="42"/>
      <c r="B66" s="43" t="s">
        <v>692</v>
      </c>
      <c r="C66" s="44" t="s">
        <v>572</v>
      </c>
      <c r="D66" s="45"/>
      <c r="E66" s="45"/>
      <c r="F66" s="45"/>
    </row>
    <row r="67" spans="1:6" ht="30" x14ac:dyDescent="0.3">
      <c r="A67" s="42"/>
      <c r="B67" s="43" t="s">
        <v>693</v>
      </c>
      <c r="C67" s="44" t="s">
        <v>573</v>
      </c>
      <c r="D67" s="45"/>
      <c r="E67" s="45"/>
      <c r="F67" s="45">
        <v>58823529.409999996</v>
      </c>
    </row>
    <row r="68" spans="1:6" ht="45" x14ac:dyDescent="0.3">
      <c r="A68" s="42"/>
      <c r="B68" s="43" t="s">
        <v>694</v>
      </c>
      <c r="C68" s="44" t="s">
        <v>575</v>
      </c>
      <c r="D68" s="45"/>
      <c r="E68" s="45"/>
      <c r="F68" s="45">
        <v>68627450.980000004</v>
      </c>
    </row>
    <row r="69" spans="1:6" ht="45" x14ac:dyDescent="0.3">
      <c r="A69" s="42"/>
      <c r="B69" s="43" t="s">
        <v>695</v>
      </c>
      <c r="C69" s="44" t="s">
        <v>574</v>
      </c>
      <c r="D69" s="45"/>
      <c r="E69" s="45"/>
      <c r="F69" s="45">
        <v>6862745.0999999996</v>
      </c>
    </row>
    <row r="70" spans="1:6" ht="30" x14ac:dyDescent="0.3">
      <c r="A70" s="42"/>
      <c r="B70" s="43" t="s">
        <v>696</v>
      </c>
      <c r="C70" s="44" t="s">
        <v>576</v>
      </c>
      <c r="D70" s="45"/>
      <c r="E70" s="45"/>
      <c r="F70" s="45">
        <v>68627450.980000004</v>
      </c>
    </row>
    <row r="71" spans="1:6" ht="45" x14ac:dyDescent="0.3">
      <c r="A71" s="42"/>
      <c r="B71" s="43" t="s">
        <v>697</v>
      </c>
      <c r="C71" s="44" t="s">
        <v>577</v>
      </c>
      <c r="D71" s="45"/>
      <c r="E71" s="45"/>
      <c r="F71" s="45">
        <v>70058823.530000001</v>
      </c>
    </row>
    <row r="72" spans="1:6" ht="30" x14ac:dyDescent="0.3">
      <c r="A72" s="42"/>
      <c r="B72" s="43" t="s">
        <v>698</v>
      </c>
      <c r="C72" s="44" t="s">
        <v>578</v>
      </c>
      <c r="D72" s="45"/>
      <c r="E72" s="45"/>
      <c r="F72" s="45">
        <v>147058823.53</v>
      </c>
    </row>
    <row r="73" spans="1:6" ht="30" hidden="1" x14ac:dyDescent="0.3">
      <c r="A73" s="42"/>
      <c r="B73" s="43" t="s">
        <v>699</v>
      </c>
      <c r="C73" s="44" t="s">
        <v>579</v>
      </c>
      <c r="D73" s="45"/>
      <c r="E73" s="45"/>
      <c r="F73" s="45"/>
    </row>
    <row r="74" spans="1:6" ht="45" x14ac:dyDescent="0.3">
      <c r="A74" s="42"/>
      <c r="B74" s="43" t="s">
        <v>700</v>
      </c>
      <c r="C74" s="44" t="s">
        <v>580</v>
      </c>
      <c r="D74" s="45"/>
      <c r="E74" s="45"/>
      <c r="F74" s="45">
        <v>68627450.980000004</v>
      </c>
    </row>
    <row r="75" spans="1:6" ht="30" hidden="1" x14ac:dyDescent="0.3">
      <c r="A75" s="42"/>
      <c r="B75" s="43" t="s">
        <v>701</v>
      </c>
      <c r="C75" s="44" t="s">
        <v>581</v>
      </c>
      <c r="D75" s="45"/>
      <c r="E75" s="45"/>
      <c r="F75" s="45"/>
    </row>
    <row r="76" spans="1:6" ht="60" hidden="1" x14ac:dyDescent="0.3">
      <c r="A76" s="42"/>
      <c r="B76" s="43" t="s">
        <v>702</v>
      </c>
      <c r="C76" s="44" t="s">
        <v>582</v>
      </c>
      <c r="D76" s="45"/>
      <c r="E76" s="45"/>
      <c r="F76" s="45"/>
    </row>
    <row r="77" spans="1:6" ht="45" x14ac:dyDescent="0.3">
      <c r="A77" s="42"/>
      <c r="B77" s="43" t="s">
        <v>703</v>
      </c>
      <c r="C77" s="44" t="s">
        <v>583</v>
      </c>
      <c r="D77" s="45"/>
      <c r="E77" s="45"/>
      <c r="F77" s="45">
        <v>56676470.590000004</v>
      </c>
    </row>
    <row r="78" spans="1:6" ht="45" x14ac:dyDescent="0.3">
      <c r="A78" s="42"/>
      <c r="B78" s="43" t="s">
        <v>704</v>
      </c>
      <c r="C78" s="44" t="s">
        <v>584</v>
      </c>
      <c r="D78" s="45"/>
      <c r="E78" s="45"/>
      <c r="F78" s="45">
        <v>117647058.81999999</v>
      </c>
    </row>
    <row r="79" spans="1:6" ht="30" x14ac:dyDescent="0.3">
      <c r="A79" s="42"/>
      <c r="B79" s="43" t="s">
        <v>705</v>
      </c>
      <c r="C79" s="44" t="s">
        <v>585</v>
      </c>
      <c r="D79" s="45"/>
      <c r="E79" s="45"/>
      <c r="F79" s="45">
        <v>147053823.53</v>
      </c>
    </row>
    <row r="80" spans="1:6" ht="45" x14ac:dyDescent="0.3">
      <c r="A80" s="42"/>
      <c r="B80" s="43" t="s">
        <v>706</v>
      </c>
      <c r="C80" s="44" t="s">
        <v>586</v>
      </c>
      <c r="D80" s="45"/>
      <c r="E80" s="45"/>
      <c r="F80" s="45">
        <v>1166364.26</v>
      </c>
    </row>
    <row r="81" spans="1:6" x14ac:dyDescent="0.3">
      <c r="A81" s="42"/>
      <c r="B81" s="43" t="s">
        <v>707</v>
      </c>
      <c r="C81" s="44" t="s">
        <v>587</v>
      </c>
      <c r="D81" s="45"/>
      <c r="E81" s="45"/>
      <c r="F81" s="45">
        <v>65282352.939999998</v>
      </c>
    </row>
    <row r="82" spans="1:6" ht="30" x14ac:dyDescent="0.3">
      <c r="A82" s="42"/>
      <c r="B82" s="43" t="s">
        <v>708</v>
      </c>
      <c r="C82" s="44" t="s">
        <v>588</v>
      </c>
      <c r="D82" s="45"/>
      <c r="E82" s="45"/>
      <c r="F82" s="45">
        <v>44117647.060000002</v>
      </c>
    </row>
    <row r="83" spans="1:6" ht="45" x14ac:dyDescent="0.3">
      <c r="A83" s="42"/>
      <c r="B83" s="43" t="s">
        <v>711</v>
      </c>
      <c r="C83" s="44" t="s">
        <v>589</v>
      </c>
      <c r="D83" s="45"/>
      <c r="E83" s="45"/>
      <c r="F83" s="45">
        <v>6617647.0599999996</v>
      </c>
    </row>
    <row r="84" spans="1:6" x14ac:dyDescent="0.3">
      <c r="A84" s="46"/>
      <c r="B84" s="43"/>
      <c r="C84" s="44"/>
      <c r="D84" s="45"/>
      <c r="E84" s="45"/>
      <c r="F84" s="45"/>
    </row>
    <row r="85" spans="1:6" x14ac:dyDescent="0.3">
      <c r="A85" s="46"/>
      <c r="B85" s="43"/>
      <c r="C85" s="44"/>
      <c r="D85" s="45"/>
      <c r="E85" s="45"/>
      <c r="F85" s="45"/>
    </row>
  </sheetData>
  <sheetProtection algorithmName="SHA-512" hashValue="1kJGxay+QkkaWhLaExx8c3tE8ifVZ1LXUELSKlGPR08/w+ibiNBotKt9fuTjxCQVf3B8vApFnFkxeYa1J87Lqg==" saltValue="Zledfti3ocqBZtG22UGsUg==" spinCount="100000" sheet="1" objects="1" scenarios="1" formatColumns="0" formatRows="0" selectLockedCells="1"/>
  <mergeCells count="6">
    <mergeCell ref="A60:F60"/>
    <mergeCell ref="A61:F61"/>
    <mergeCell ref="A62:F62"/>
    <mergeCell ref="A1:F1"/>
    <mergeCell ref="A2:F2"/>
    <mergeCell ref="A3:F3"/>
  </mergeCells>
  <pageMargins left="0.39370078740157483" right="0.39370078740157483" top="0.74803149606299213" bottom="0.74803149606299213" header="0.31496062992125984" footer="0.31496062992125984"/>
  <pageSetup scale="72" orientation="landscape" r:id="rId1"/>
  <headerFooter>
    <oddFooter>&amp;CPage 47</oddFooter>
  </headerFooter>
  <rowBreaks count="2" manualBreakCount="2">
    <brk id="58" max="16383" man="1"/>
    <brk id="83"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2:E25"/>
  <sheetViews>
    <sheetView view="pageBreakPreview" topLeftCell="A6" zoomScale="90" zoomScaleNormal="140" zoomScaleSheetLayoutView="90" workbookViewId="0">
      <selection activeCell="C30" sqref="C30"/>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2" spans="1:5" x14ac:dyDescent="0.3">
      <c r="A2" s="108" t="s">
        <v>528</v>
      </c>
      <c r="B2" s="108"/>
      <c r="C2" s="108"/>
      <c r="D2" s="108"/>
      <c r="E2" s="108"/>
    </row>
    <row r="3" spans="1:5" ht="26.5" customHeight="1" x14ac:dyDescent="0.3">
      <c r="A3" s="112" t="s">
        <v>746</v>
      </c>
      <c r="B3" s="112"/>
      <c r="C3" s="112"/>
      <c r="D3" s="112"/>
      <c r="E3" s="112"/>
    </row>
    <row r="4" spans="1:5" x14ac:dyDescent="0.3">
      <c r="A4" s="109" t="s">
        <v>682</v>
      </c>
      <c r="B4" s="109"/>
      <c r="C4" s="109"/>
      <c r="D4" s="109"/>
      <c r="E4" s="109"/>
    </row>
    <row r="6" spans="1:5" ht="51" customHeight="1" x14ac:dyDescent="0.3">
      <c r="A6" s="58" t="s">
        <v>0</v>
      </c>
      <c r="B6" s="58" t="s">
        <v>1</v>
      </c>
      <c r="C6" s="50" t="s">
        <v>596</v>
      </c>
      <c r="D6" s="50" t="s">
        <v>597</v>
      </c>
      <c r="E6" s="50" t="s">
        <v>598</v>
      </c>
    </row>
    <row r="7" spans="1:5" s="1" customFormat="1" x14ac:dyDescent="0.3">
      <c r="A7" s="3">
        <v>21</v>
      </c>
      <c r="B7" s="3" t="s">
        <v>4</v>
      </c>
      <c r="C7" s="12">
        <f>C8+C13+C20</f>
        <v>96764229</v>
      </c>
      <c r="D7" s="12">
        <f t="shared" ref="D7:E7" si="0">D8+D13+D20</f>
        <v>80636857</v>
      </c>
      <c r="E7" s="12">
        <f t="shared" si="0"/>
        <v>91598017</v>
      </c>
    </row>
    <row r="8" spans="1:5" s="1" customFormat="1" x14ac:dyDescent="0.3">
      <c r="A8" s="3">
        <v>2101</v>
      </c>
      <c r="B8" s="3" t="s">
        <v>5</v>
      </c>
      <c r="C8" s="12">
        <f>C9</f>
        <v>96764229</v>
      </c>
      <c r="D8" s="12">
        <f t="shared" ref="D8:E8" si="1">D9</f>
        <v>80636857</v>
      </c>
      <c r="E8" s="12">
        <f t="shared" si="1"/>
        <v>91598017</v>
      </c>
    </row>
    <row r="9" spans="1:5" s="1" customFormat="1" x14ac:dyDescent="0.3">
      <c r="A9" s="3">
        <v>210101</v>
      </c>
      <c r="B9" s="3" t="s">
        <v>6</v>
      </c>
      <c r="C9" s="12">
        <f>SUM(C10:C12)</f>
        <v>96764229</v>
      </c>
      <c r="D9" s="12">
        <f t="shared" ref="D9:E9" si="2">SUM(D10:D12)</f>
        <v>80636857</v>
      </c>
      <c r="E9" s="12">
        <f t="shared" si="2"/>
        <v>91598017</v>
      </c>
    </row>
    <row r="10" spans="1:5" x14ac:dyDescent="0.3">
      <c r="A10" s="59">
        <v>21010101</v>
      </c>
      <c r="B10" s="48" t="s">
        <v>5</v>
      </c>
      <c r="C10" s="41">
        <v>96764229</v>
      </c>
      <c r="D10" s="41">
        <v>80636857</v>
      </c>
      <c r="E10" s="41">
        <v>91598017</v>
      </c>
    </row>
    <row r="11" spans="1:5" x14ac:dyDescent="0.3">
      <c r="A11" s="59">
        <v>21010102</v>
      </c>
      <c r="B11" s="48" t="s">
        <v>7</v>
      </c>
      <c r="C11" s="41"/>
      <c r="D11" s="41"/>
      <c r="E11" s="41"/>
    </row>
    <row r="12" spans="1:5" x14ac:dyDescent="0.3">
      <c r="A12" s="59">
        <v>21010103</v>
      </c>
      <c r="B12" s="48" t="s">
        <v>8</v>
      </c>
      <c r="C12" s="41"/>
      <c r="D12" s="41"/>
      <c r="E12" s="41"/>
    </row>
    <row r="13" spans="1:5" s="1" customFormat="1" x14ac:dyDescent="0.3">
      <c r="A13" s="3">
        <v>2102</v>
      </c>
      <c r="B13" s="3" t="s">
        <v>9</v>
      </c>
      <c r="C13" s="12">
        <f>C14+C18</f>
        <v>0</v>
      </c>
      <c r="D13" s="12">
        <f t="shared" ref="D13:E13" si="3">D14+D18</f>
        <v>0</v>
      </c>
      <c r="E13" s="12">
        <f t="shared" si="3"/>
        <v>0</v>
      </c>
    </row>
    <row r="14" spans="1:5" s="1" customFormat="1" x14ac:dyDescent="0.3">
      <c r="A14" s="3">
        <v>210201</v>
      </c>
      <c r="B14" s="3" t="s">
        <v>10</v>
      </c>
      <c r="C14" s="12">
        <f>SUM(C15:C17)</f>
        <v>0</v>
      </c>
      <c r="D14" s="12">
        <f t="shared" ref="D14:E14" si="4">SUM(D15:D17)</f>
        <v>0</v>
      </c>
      <c r="E14" s="12">
        <f t="shared" si="4"/>
        <v>0</v>
      </c>
    </row>
    <row r="15" spans="1:5" x14ac:dyDescent="0.3">
      <c r="A15" s="59">
        <v>21020104</v>
      </c>
      <c r="B15" s="48" t="s">
        <v>11</v>
      </c>
      <c r="C15" s="41"/>
      <c r="D15" s="41"/>
      <c r="E15" s="41"/>
    </row>
    <row r="16" spans="1:5" x14ac:dyDescent="0.3">
      <c r="A16" s="59">
        <v>21020108</v>
      </c>
      <c r="B16" s="48" t="s">
        <v>12</v>
      </c>
      <c r="C16" s="41"/>
      <c r="D16" s="41"/>
      <c r="E16" s="41"/>
    </row>
    <row r="17" spans="1:5" x14ac:dyDescent="0.3">
      <c r="A17" s="59">
        <v>21020109</v>
      </c>
      <c r="B17" s="48" t="s">
        <v>13</v>
      </c>
      <c r="C17" s="41"/>
      <c r="D17" s="41"/>
      <c r="E17" s="41"/>
    </row>
    <row r="18" spans="1:5" s="1" customFormat="1" x14ac:dyDescent="0.3">
      <c r="A18" s="3">
        <v>210202</v>
      </c>
      <c r="B18" s="3" t="s">
        <v>14</v>
      </c>
      <c r="C18" s="12">
        <f>SUM(C19)</f>
        <v>0</v>
      </c>
      <c r="D18" s="12">
        <f t="shared" ref="D18:E18" si="5">SUM(D19)</f>
        <v>0</v>
      </c>
      <c r="E18" s="12">
        <f t="shared" si="5"/>
        <v>0</v>
      </c>
    </row>
    <row r="19" spans="1:5" x14ac:dyDescent="0.3">
      <c r="A19" s="59">
        <v>21020207</v>
      </c>
      <c r="B19" s="48" t="s">
        <v>15</v>
      </c>
      <c r="C19" s="41"/>
      <c r="D19" s="41"/>
      <c r="E19" s="41"/>
    </row>
    <row r="20" spans="1:5" s="1" customFormat="1" x14ac:dyDescent="0.3">
      <c r="A20" s="3">
        <v>210301</v>
      </c>
      <c r="B20" s="3" t="s">
        <v>16</v>
      </c>
      <c r="C20" s="12">
        <f>SUM(C21:C23)</f>
        <v>0</v>
      </c>
      <c r="D20" s="12">
        <f t="shared" ref="D20:E20" si="6">SUM(D21:D23)</f>
        <v>0</v>
      </c>
      <c r="E20" s="12">
        <f t="shared" si="6"/>
        <v>0</v>
      </c>
    </row>
    <row r="21" spans="1:5" x14ac:dyDescent="0.3">
      <c r="A21" s="59">
        <v>21030101</v>
      </c>
      <c r="B21" s="48" t="s">
        <v>17</v>
      </c>
      <c r="C21" s="41"/>
      <c r="D21" s="41"/>
      <c r="E21" s="41"/>
    </row>
    <row r="22" spans="1:5" x14ac:dyDescent="0.3">
      <c r="A22" s="59">
        <v>21030102</v>
      </c>
      <c r="B22" s="48" t="s">
        <v>18</v>
      </c>
      <c r="C22" s="41"/>
      <c r="D22" s="41"/>
      <c r="E22" s="41"/>
    </row>
    <row r="23" spans="1:5" x14ac:dyDescent="0.3">
      <c r="A23" s="59">
        <v>21030104</v>
      </c>
      <c r="B23" s="48" t="s">
        <v>19</v>
      </c>
      <c r="C23" s="41"/>
      <c r="D23" s="41"/>
      <c r="E23" s="41"/>
    </row>
    <row r="24" spans="1:5" x14ac:dyDescent="0.3">
      <c r="A24" s="59"/>
      <c r="B24" s="48"/>
      <c r="C24" s="41"/>
      <c r="D24" s="41"/>
      <c r="E24" s="41"/>
    </row>
    <row r="25" spans="1:5" x14ac:dyDescent="0.3">
      <c r="A25" s="59"/>
      <c r="B25" s="48"/>
      <c r="C25" s="41"/>
      <c r="D25" s="41"/>
      <c r="E25" s="41"/>
    </row>
  </sheetData>
  <sheetProtection algorithmName="SHA-512" hashValue="/7RnQSYo43Sl/64uZ3Oj88htWNVjYuacFJkF90sUUhf7qjYBcyKiBWTjr3Sc0MJNDPD1zZTK5dX9j4UpBG3CRw==" saltValue="LtGP0vVafHNOiikxOk938w=="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48</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3:E98"/>
  <sheetViews>
    <sheetView view="pageBreakPreview" topLeftCell="B23" zoomScale="90" zoomScaleNormal="140" zoomScaleSheetLayoutView="90" workbookViewId="0">
      <selection activeCell="D104" sqref="D104"/>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3" spans="1:5" x14ac:dyDescent="0.3">
      <c r="A3" s="108" t="s">
        <v>529</v>
      </c>
      <c r="B3" s="108"/>
      <c r="C3" s="108"/>
      <c r="D3" s="108"/>
      <c r="E3" s="108"/>
    </row>
    <row r="4" spans="1:5" ht="28.9" customHeight="1" x14ac:dyDescent="0.3">
      <c r="A4" s="112" t="s">
        <v>747</v>
      </c>
      <c r="B4" s="112"/>
      <c r="C4" s="112"/>
      <c r="D4" s="112"/>
      <c r="E4" s="112"/>
    </row>
    <row r="5" spans="1:5" x14ac:dyDescent="0.3">
      <c r="A5" s="109" t="s">
        <v>682</v>
      </c>
      <c r="B5" s="109"/>
      <c r="C5" s="109"/>
      <c r="D5" s="109"/>
      <c r="E5" s="109"/>
    </row>
    <row r="6" spans="1:5" ht="45" x14ac:dyDescent="0.3">
      <c r="A6" s="58" t="s">
        <v>0</v>
      </c>
      <c r="B6" s="58" t="s">
        <v>1</v>
      </c>
      <c r="C6" s="50" t="s">
        <v>596</v>
      </c>
      <c r="D6" s="50" t="s">
        <v>597</v>
      </c>
      <c r="E6" s="50" t="s">
        <v>598</v>
      </c>
    </row>
    <row r="7" spans="1:5" s="1" customFormat="1" x14ac:dyDescent="0.3">
      <c r="A7" s="4">
        <v>2</v>
      </c>
      <c r="B7" s="5" t="s">
        <v>20</v>
      </c>
      <c r="C7" s="12">
        <f>C8+C84+C88+C93</f>
        <v>47000000</v>
      </c>
      <c r="D7" s="12">
        <f t="shared" ref="D7:E7" si="0">D8+D84+D88+D93</f>
        <v>18574667.25</v>
      </c>
      <c r="E7" s="12">
        <f t="shared" si="0"/>
        <v>21450000</v>
      </c>
    </row>
    <row r="8" spans="1:5" s="1" customFormat="1" x14ac:dyDescent="0.3">
      <c r="A8" s="4">
        <v>2202</v>
      </c>
      <c r="B8" s="5" t="s">
        <v>21</v>
      </c>
      <c r="C8" s="12">
        <f>C9+C14+C22+C36+C45+C48+C54+C63+C67+C70</f>
        <v>46000000</v>
      </c>
      <c r="D8" s="12">
        <f t="shared" ref="D8:E8" si="1">D9+D14+D22+D36+D45+D48+D54+D63+D67+D70</f>
        <v>17914667.25</v>
      </c>
      <c r="E8" s="12">
        <f t="shared" si="1"/>
        <v>21450000</v>
      </c>
    </row>
    <row r="9" spans="1:5" s="1" customFormat="1" x14ac:dyDescent="0.3">
      <c r="A9" s="4">
        <v>220201</v>
      </c>
      <c r="B9" s="5" t="s">
        <v>22</v>
      </c>
      <c r="C9" s="12">
        <f>SUM(C10:C13)</f>
        <v>2000000</v>
      </c>
      <c r="D9" s="12">
        <f t="shared" ref="D9:E9" si="2">SUM(D10:D13)</f>
        <v>980000</v>
      </c>
      <c r="E9" s="12">
        <f t="shared" si="2"/>
        <v>2000000</v>
      </c>
    </row>
    <row r="10" spans="1:5" x14ac:dyDescent="0.3">
      <c r="A10" s="43">
        <v>22020101</v>
      </c>
      <c r="B10" s="44" t="s">
        <v>23</v>
      </c>
      <c r="C10" s="41"/>
      <c r="D10" s="41"/>
      <c r="E10" s="41"/>
    </row>
    <row r="11" spans="1:5" x14ac:dyDescent="0.3">
      <c r="A11" s="43">
        <v>22020102</v>
      </c>
      <c r="B11" s="44" t="s">
        <v>24</v>
      </c>
      <c r="C11" s="41">
        <v>2000000</v>
      </c>
      <c r="D11" s="41">
        <v>980000</v>
      </c>
      <c r="E11" s="41">
        <v>2000000</v>
      </c>
    </row>
    <row r="12" spans="1:5" x14ac:dyDescent="0.3">
      <c r="A12" s="43">
        <v>22020103</v>
      </c>
      <c r="B12" s="44" t="s">
        <v>25</v>
      </c>
      <c r="C12" s="41"/>
      <c r="D12" s="41"/>
      <c r="E12" s="41"/>
    </row>
    <row r="13" spans="1:5" x14ac:dyDescent="0.3">
      <c r="A13" s="43">
        <v>22020104</v>
      </c>
      <c r="B13" s="44" t="s">
        <v>26</v>
      </c>
      <c r="C13" s="41"/>
      <c r="D13" s="41"/>
      <c r="E13" s="41"/>
    </row>
    <row r="14" spans="1:5" s="1" customFormat="1" x14ac:dyDescent="0.3">
      <c r="A14" s="4">
        <v>220202</v>
      </c>
      <c r="B14" s="5" t="s">
        <v>27</v>
      </c>
      <c r="C14" s="12">
        <f>SUM(C15:C21)</f>
        <v>2800000</v>
      </c>
      <c r="D14" s="12">
        <f>SUM(D15:D21)</f>
        <v>1095000</v>
      </c>
      <c r="E14" s="12">
        <f>SUM(E15:E21)</f>
        <v>2000000</v>
      </c>
    </row>
    <row r="15" spans="1:5" x14ac:dyDescent="0.3">
      <c r="A15" s="43">
        <v>22020201</v>
      </c>
      <c r="B15" s="44" t="s">
        <v>28</v>
      </c>
      <c r="C15" s="41">
        <v>2800000</v>
      </c>
      <c r="D15" s="41">
        <v>1095000</v>
      </c>
      <c r="E15" s="41">
        <v>2000000</v>
      </c>
    </row>
    <row r="16" spans="1:5" x14ac:dyDescent="0.3">
      <c r="A16" s="43">
        <v>22020202</v>
      </c>
      <c r="B16" s="44" t="s">
        <v>29</v>
      </c>
      <c r="C16" s="41"/>
      <c r="D16" s="41"/>
      <c r="E16" s="41"/>
    </row>
    <row r="17" spans="1:5" x14ac:dyDescent="0.3">
      <c r="A17" s="43">
        <v>22020203</v>
      </c>
      <c r="B17" s="44" t="s">
        <v>30</v>
      </c>
      <c r="C17" s="41"/>
      <c r="D17" s="41"/>
      <c r="E17" s="41"/>
    </row>
    <row r="18" spans="1:5" x14ac:dyDescent="0.3">
      <c r="A18" s="43">
        <v>22020204</v>
      </c>
      <c r="B18" s="44" t="s">
        <v>31</v>
      </c>
      <c r="C18" s="41"/>
      <c r="D18" s="41"/>
      <c r="E18" s="41"/>
    </row>
    <row r="19" spans="1:5" x14ac:dyDescent="0.3">
      <c r="A19" s="43">
        <v>22020205</v>
      </c>
      <c r="B19" s="44" t="s">
        <v>32</v>
      </c>
      <c r="C19" s="41"/>
      <c r="D19" s="41"/>
      <c r="E19" s="41"/>
    </row>
    <row r="20" spans="1:5" x14ac:dyDescent="0.3">
      <c r="A20" s="43">
        <v>22020206</v>
      </c>
      <c r="B20" s="44" t="s">
        <v>33</v>
      </c>
      <c r="C20" s="41"/>
      <c r="D20" s="41"/>
      <c r="E20" s="41"/>
    </row>
    <row r="21" spans="1:5" x14ac:dyDescent="0.3">
      <c r="A21" s="43">
        <v>22020210</v>
      </c>
      <c r="B21" s="44" t="s">
        <v>34</v>
      </c>
      <c r="C21" s="41"/>
      <c r="D21" s="41"/>
      <c r="E21" s="41"/>
    </row>
    <row r="22" spans="1:5" s="1" customFormat="1" x14ac:dyDescent="0.3">
      <c r="A22" s="4">
        <v>220203</v>
      </c>
      <c r="B22" s="5" t="s">
        <v>35</v>
      </c>
      <c r="C22" s="12">
        <f>SUM(C23:C35)</f>
        <v>1500000</v>
      </c>
      <c r="D22" s="12">
        <f t="shared" ref="D22:E22" si="3">SUM(D23:D35)</f>
        <v>370000</v>
      </c>
      <c r="E22" s="12">
        <f t="shared" si="3"/>
        <v>1250000</v>
      </c>
    </row>
    <row r="23" spans="1:5" x14ac:dyDescent="0.3">
      <c r="A23" s="43">
        <v>22020301</v>
      </c>
      <c r="B23" s="44" t="s">
        <v>36</v>
      </c>
      <c r="C23" s="41">
        <v>1000000</v>
      </c>
      <c r="D23" s="41">
        <v>370000</v>
      </c>
      <c r="E23" s="41">
        <v>1000000</v>
      </c>
    </row>
    <row r="24" spans="1:5" x14ac:dyDescent="0.3">
      <c r="A24" s="43">
        <v>22020302</v>
      </c>
      <c r="B24" s="44" t="s">
        <v>37</v>
      </c>
      <c r="C24" s="41"/>
      <c r="D24" s="41"/>
      <c r="E24" s="41"/>
    </row>
    <row r="25" spans="1:5" x14ac:dyDescent="0.3">
      <c r="A25" s="43">
        <v>22020303</v>
      </c>
      <c r="B25" s="44" t="s">
        <v>38</v>
      </c>
      <c r="C25" s="41"/>
      <c r="D25" s="41"/>
      <c r="E25" s="41"/>
    </row>
    <row r="26" spans="1:5" x14ac:dyDescent="0.3">
      <c r="A26" s="43">
        <v>22020304</v>
      </c>
      <c r="B26" s="44" t="s">
        <v>39</v>
      </c>
      <c r="C26" s="41"/>
      <c r="D26" s="41"/>
      <c r="E26" s="41"/>
    </row>
    <row r="27" spans="1:5" x14ac:dyDescent="0.3">
      <c r="A27" s="43">
        <v>22020305</v>
      </c>
      <c r="B27" s="44" t="s">
        <v>40</v>
      </c>
      <c r="C27" s="41">
        <v>500000</v>
      </c>
      <c r="D27" s="41"/>
      <c r="E27" s="41">
        <v>250000</v>
      </c>
    </row>
    <row r="28" spans="1:5" x14ac:dyDescent="0.3">
      <c r="A28" s="43">
        <v>22020306</v>
      </c>
      <c r="B28" s="44" t="s">
        <v>41</v>
      </c>
      <c r="C28" s="41"/>
      <c r="D28" s="41"/>
      <c r="E28" s="41"/>
    </row>
    <row r="29" spans="1:5" x14ac:dyDescent="0.3">
      <c r="A29" s="43">
        <v>22020307</v>
      </c>
      <c r="B29" s="44" t="s">
        <v>42</v>
      </c>
      <c r="C29" s="41"/>
      <c r="D29" s="41"/>
      <c r="E29" s="41"/>
    </row>
    <row r="30" spans="1:5" x14ac:dyDescent="0.3">
      <c r="A30" s="43">
        <v>22020308</v>
      </c>
      <c r="B30" s="44" t="s">
        <v>43</v>
      </c>
      <c r="C30" s="41"/>
      <c r="D30" s="41"/>
      <c r="E30" s="41"/>
    </row>
    <row r="31" spans="1:5" x14ac:dyDescent="0.3">
      <c r="A31" s="43">
        <v>22020309</v>
      </c>
      <c r="B31" s="44" t="s">
        <v>44</v>
      </c>
      <c r="C31" s="41"/>
      <c r="D31" s="41"/>
      <c r="E31" s="41"/>
    </row>
    <row r="32" spans="1:5" x14ac:dyDescent="0.3">
      <c r="A32" s="43">
        <v>22020310</v>
      </c>
      <c r="B32" s="44" t="s">
        <v>45</v>
      </c>
      <c r="C32" s="41"/>
      <c r="D32" s="41"/>
      <c r="E32" s="41"/>
    </row>
    <row r="33" spans="1:5" x14ac:dyDescent="0.3">
      <c r="A33" s="43">
        <v>22020311</v>
      </c>
      <c r="B33" s="44" t="s">
        <v>46</v>
      </c>
      <c r="C33" s="41"/>
      <c r="D33" s="41"/>
      <c r="E33" s="41"/>
    </row>
    <row r="34" spans="1:5" x14ac:dyDescent="0.3">
      <c r="A34" s="43">
        <v>22020312</v>
      </c>
      <c r="B34" s="44" t="s">
        <v>47</v>
      </c>
      <c r="C34" s="41"/>
      <c r="D34" s="41"/>
      <c r="E34" s="41"/>
    </row>
    <row r="35" spans="1:5" x14ac:dyDescent="0.3">
      <c r="A35" s="43">
        <v>22020313</v>
      </c>
      <c r="B35" s="44" t="s">
        <v>48</v>
      </c>
      <c r="C35" s="41"/>
      <c r="D35" s="41"/>
      <c r="E35" s="41"/>
    </row>
    <row r="36" spans="1:5" s="1" customFormat="1" x14ac:dyDescent="0.3">
      <c r="A36" s="4">
        <v>220204</v>
      </c>
      <c r="B36" s="5" t="s">
        <v>49</v>
      </c>
      <c r="C36" s="12">
        <f>SUM(C37:C44)</f>
        <v>35000000</v>
      </c>
      <c r="D36" s="12">
        <f t="shared" ref="D36:E36" si="4">SUM(D37:D44)</f>
        <v>15019667.25</v>
      </c>
      <c r="E36" s="12">
        <f t="shared" si="4"/>
        <v>12000000</v>
      </c>
    </row>
    <row r="37" spans="1:5" x14ac:dyDescent="0.3">
      <c r="A37" s="43">
        <v>22020401</v>
      </c>
      <c r="B37" s="44" t="s">
        <v>50</v>
      </c>
      <c r="C37" s="41">
        <v>2000000</v>
      </c>
      <c r="D37" s="41">
        <v>700000</v>
      </c>
      <c r="E37" s="41">
        <v>1500000</v>
      </c>
    </row>
    <row r="38" spans="1:5" x14ac:dyDescent="0.3">
      <c r="A38" s="43">
        <v>22020402</v>
      </c>
      <c r="B38" s="44" t="s">
        <v>51</v>
      </c>
      <c r="C38" s="41">
        <v>1500000</v>
      </c>
      <c r="D38" s="41"/>
      <c r="E38" s="41">
        <v>500000</v>
      </c>
    </row>
    <row r="39" spans="1:5" x14ac:dyDescent="0.3">
      <c r="A39" s="43">
        <v>22020403</v>
      </c>
      <c r="B39" s="44" t="s">
        <v>52</v>
      </c>
      <c r="C39" s="41"/>
      <c r="D39" s="41"/>
      <c r="E39" s="41"/>
    </row>
    <row r="40" spans="1:5" x14ac:dyDescent="0.3">
      <c r="A40" s="43">
        <v>22020404</v>
      </c>
      <c r="B40" s="44" t="s">
        <v>53</v>
      </c>
      <c r="C40" s="41"/>
      <c r="D40" s="41"/>
      <c r="E40" s="41"/>
    </row>
    <row r="41" spans="1:5" x14ac:dyDescent="0.3">
      <c r="A41" s="43">
        <v>22020405</v>
      </c>
      <c r="B41" s="44" t="s">
        <v>54</v>
      </c>
      <c r="C41" s="41">
        <v>31500000</v>
      </c>
      <c r="D41" s="41">
        <v>14319667.25</v>
      </c>
      <c r="E41" s="41">
        <v>10000000</v>
      </c>
    </row>
    <row r="42" spans="1:5" x14ac:dyDescent="0.3">
      <c r="A42" s="43">
        <v>22020406</v>
      </c>
      <c r="B42" s="44" t="s">
        <v>55</v>
      </c>
      <c r="C42" s="41"/>
      <c r="D42" s="41"/>
      <c r="E42" s="41"/>
    </row>
    <row r="43" spans="1:5" x14ac:dyDescent="0.3">
      <c r="A43" s="43">
        <v>22020410</v>
      </c>
      <c r="B43" s="44" t="s">
        <v>56</v>
      </c>
      <c r="C43" s="41"/>
      <c r="D43" s="41"/>
      <c r="E43" s="41"/>
    </row>
    <row r="44" spans="1:5" x14ac:dyDescent="0.3">
      <c r="A44" s="43">
        <v>22020411</v>
      </c>
      <c r="B44" s="44" t="s">
        <v>57</v>
      </c>
      <c r="C44" s="41"/>
      <c r="D44" s="41"/>
      <c r="E44" s="41"/>
    </row>
    <row r="45" spans="1:5" s="1" customFormat="1" x14ac:dyDescent="0.3">
      <c r="A45" s="4">
        <v>220205</v>
      </c>
      <c r="B45" s="5" t="s">
        <v>58</v>
      </c>
      <c r="C45" s="12">
        <f>SUM(C46:C47)</f>
        <v>0</v>
      </c>
      <c r="D45" s="12">
        <f t="shared" ref="D45:E45" si="5">SUM(D46:D47)</f>
        <v>0</v>
      </c>
      <c r="E45" s="12">
        <f t="shared" si="5"/>
        <v>0</v>
      </c>
    </row>
    <row r="46" spans="1:5" x14ac:dyDescent="0.3">
      <c r="A46" s="43">
        <v>22020501</v>
      </c>
      <c r="B46" s="44" t="s">
        <v>59</v>
      </c>
      <c r="C46" s="41"/>
      <c r="D46" s="41"/>
      <c r="E46" s="41"/>
    </row>
    <row r="47" spans="1:5" x14ac:dyDescent="0.3">
      <c r="A47" s="43">
        <v>22020502</v>
      </c>
      <c r="B47" s="44" t="s">
        <v>60</v>
      </c>
      <c r="C47" s="41"/>
      <c r="D47" s="41"/>
      <c r="E47" s="41"/>
    </row>
    <row r="48" spans="1:5" s="1" customFormat="1" x14ac:dyDescent="0.3">
      <c r="A48" s="4">
        <v>220206</v>
      </c>
      <c r="B48" s="5" t="s">
        <v>61</v>
      </c>
      <c r="C48" s="12">
        <f>SUM(C49:C53)</f>
        <v>0</v>
      </c>
      <c r="D48" s="12">
        <f t="shared" ref="D48:E48" si="6">SUM(D49:D53)</f>
        <v>0</v>
      </c>
      <c r="E48" s="12">
        <f t="shared" si="6"/>
        <v>0</v>
      </c>
    </row>
    <row r="49" spans="1:5" x14ac:dyDescent="0.3">
      <c r="A49" s="43">
        <v>22020601</v>
      </c>
      <c r="B49" s="44" t="s">
        <v>62</v>
      </c>
      <c r="C49" s="41"/>
      <c r="D49" s="41"/>
      <c r="E49" s="41"/>
    </row>
    <row r="50" spans="1:5" x14ac:dyDescent="0.3">
      <c r="A50" s="43">
        <v>22020602</v>
      </c>
      <c r="B50" s="44" t="s">
        <v>63</v>
      </c>
      <c r="C50" s="41"/>
      <c r="D50" s="41"/>
      <c r="E50" s="41"/>
    </row>
    <row r="51" spans="1:5" x14ac:dyDescent="0.3">
      <c r="A51" s="43">
        <v>22020603</v>
      </c>
      <c r="B51" s="44" t="s">
        <v>64</v>
      </c>
      <c r="C51" s="41"/>
      <c r="D51" s="41"/>
      <c r="E51" s="41"/>
    </row>
    <row r="52" spans="1:5" x14ac:dyDescent="0.3">
      <c r="A52" s="43">
        <v>22020604</v>
      </c>
      <c r="B52" s="44" t="s">
        <v>65</v>
      </c>
      <c r="C52" s="41"/>
      <c r="D52" s="41"/>
      <c r="E52" s="41"/>
    </row>
    <row r="53" spans="1:5" x14ac:dyDescent="0.3">
      <c r="A53" s="43">
        <v>22020605</v>
      </c>
      <c r="B53" s="44" t="s">
        <v>66</v>
      </c>
      <c r="C53" s="41"/>
      <c r="D53" s="41"/>
      <c r="E53" s="41"/>
    </row>
    <row r="54" spans="1:5" s="1" customFormat="1" x14ac:dyDescent="0.3">
      <c r="A54" s="4">
        <v>220207</v>
      </c>
      <c r="B54" s="5" t="s">
        <v>67</v>
      </c>
      <c r="C54" s="12">
        <f>SUM(C55:C62)</f>
        <v>200000</v>
      </c>
      <c r="D54" s="12">
        <f t="shared" ref="D54:E54" si="7">SUM(D55:D62)</f>
        <v>100000</v>
      </c>
      <c r="E54" s="12">
        <f t="shared" si="7"/>
        <v>200000</v>
      </c>
    </row>
    <row r="55" spans="1:5" x14ac:dyDescent="0.3">
      <c r="A55" s="43">
        <v>22020701</v>
      </c>
      <c r="B55" s="44" t="s">
        <v>68</v>
      </c>
      <c r="C55" s="41"/>
      <c r="D55" s="41"/>
      <c r="E55" s="41"/>
    </row>
    <row r="56" spans="1:5" x14ac:dyDescent="0.3">
      <c r="A56" s="43">
        <v>22020702</v>
      </c>
      <c r="B56" s="44" t="s">
        <v>69</v>
      </c>
      <c r="C56" s="41"/>
      <c r="D56" s="41"/>
      <c r="E56" s="41"/>
    </row>
    <row r="57" spans="1:5" x14ac:dyDescent="0.3">
      <c r="A57" s="43">
        <v>22020703</v>
      </c>
      <c r="B57" s="44" t="s">
        <v>70</v>
      </c>
      <c r="C57" s="41"/>
      <c r="D57" s="41"/>
      <c r="E57" s="41"/>
    </row>
    <row r="58" spans="1:5" x14ac:dyDescent="0.3">
      <c r="A58" s="43">
        <v>22020707</v>
      </c>
      <c r="B58" s="44" t="s">
        <v>71</v>
      </c>
      <c r="C58" s="41"/>
      <c r="D58" s="41"/>
      <c r="E58" s="41"/>
    </row>
    <row r="59" spans="1:5" x14ac:dyDescent="0.3">
      <c r="A59" s="43">
        <v>22020708</v>
      </c>
      <c r="B59" s="44" t="s">
        <v>72</v>
      </c>
      <c r="C59" s="41"/>
      <c r="D59" s="41"/>
      <c r="E59" s="41"/>
    </row>
    <row r="60" spans="1:5" x14ac:dyDescent="0.3">
      <c r="A60" s="43">
        <v>22020709</v>
      </c>
      <c r="B60" s="44" t="s">
        <v>73</v>
      </c>
      <c r="C60" s="41"/>
      <c r="D60" s="41"/>
      <c r="E60" s="41"/>
    </row>
    <row r="61" spans="1:5" x14ac:dyDescent="0.3">
      <c r="A61" s="43">
        <v>22020711</v>
      </c>
      <c r="B61" s="44" t="s">
        <v>74</v>
      </c>
      <c r="C61" s="41"/>
      <c r="D61" s="41"/>
      <c r="E61" s="41"/>
    </row>
    <row r="62" spans="1:5" x14ac:dyDescent="0.3">
      <c r="A62" s="43">
        <v>22020712</v>
      </c>
      <c r="B62" s="44" t="s">
        <v>75</v>
      </c>
      <c r="C62" s="41">
        <v>200000</v>
      </c>
      <c r="D62" s="41">
        <v>100000</v>
      </c>
      <c r="E62" s="41">
        <v>200000</v>
      </c>
    </row>
    <row r="63" spans="1:5" s="1" customFormat="1" x14ac:dyDescent="0.3">
      <c r="A63" s="4">
        <v>220208</v>
      </c>
      <c r="B63" s="5" t="s">
        <v>76</v>
      </c>
      <c r="C63" s="12">
        <f>SUM(C64:C66)</f>
        <v>2000000</v>
      </c>
      <c r="D63" s="12">
        <f t="shared" ref="D63:E63" si="8">SUM(D64:D66)</f>
        <v>0</v>
      </c>
      <c r="E63" s="12">
        <f t="shared" si="8"/>
        <v>1500000</v>
      </c>
    </row>
    <row r="64" spans="1:5" x14ac:dyDescent="0.3">
      <c r="A64" s="43">
        <v>22020801</v>
      </c>
      <c r="B64" s="44" t="s">
        <v>77</v>
      </c>
      <c r="C64" s="41">
        <v>1000000</v>
      </c>
      <c r="D64" s="41"/>
      <c r="E64" s="41">
        <v>1000000</v>
      </c>
    </row>
    <row r="65" spans="1:5" x14ac:dyDescent="0.3">
      <c r="A65" s="43">
        <v>22020802</v>
      </c>
      <c r="B65" s="44" t="s">
        <v>78</v>
      </c>
      <c r="C65" s="41"/>
      <c r="D65" s="41"/>
      <c r="E65" s="41"/>
    </row>
    <row r="66" spans="1:5" x14ac:dyDescent="0.3">
      <c r="A66" s="43">
        <v>22020803</v>
      </c>
      <c r="B66" s="44" t="s">
        <v>79</v>
      </c>
      <c r="C66" s="41">
        <v>1000000</v>
      </c>
      <c r="D66" s="41"/>
      <c r="E66" s="41">
        <v>500000</v>
      </c>
    </row>
    <row r="67" spans="1:5" s="1" customFormat="1" x14ac:dyDescent="0.3">
      <c r="A67" s="4">
        <v>220209</v>
      </c>
      <c r="B67" s="5" t="s">
        <v>80</v>
      </c>
      <c r="C67" s="12">
        <f>SUM(C68:C69)</f>
        <v>0</v>
      </c>
      <c r="D67" s="12">
        <f t="shared" ref="D67:E67" si="9">SUM(D68:D69)</f>
        <v>0</v>
      </c>
      <c r="E67" s="12">
        <f t="shared" si="9"/>
        <v>0</v>
      </c>
    </row>
    <row r="68" spans="1:5" x14ac:dyDescent="0.3">
      <c r="A68" s="43">
        <v>22020901</v>
      </c>
      <c r="B68" s="44" t="s">
        <v>81</v>
      </c>
      <c r="C68" s="41"/>
      <c r="D68" s="41"/>
      <c r="E68" s="41"/>
    </row>
    <row r="69" spans="1:5" x14ac:dyDescent="0.3">
      <c r="A69" s="43">
        <v>22020902</v>
      </c>
      <c r="B69" s="44" t="s">
        <v>82</v>
      </c>
      <c r="C69" s="41"/>
      <c r="D69" s="41"/>
      <c r="E69" s="41"/>
    </row>
    <row r="70" spans="1:5" s="1" customFormat="1" x14ac:dyDescent="0.3">
      <c r="A70" s="4">
        <v>220210</v>
      </c>
      <c r="B70" s="5" t="s">
        <v>83</v>
      </c>
      <c r="C70" s="12">
        <f>SUM(C71:C83)</f>
        <v>2500000</v>
      </c>
      <c r="D70" s="12">
        <f t="shared" ref="D70:E70" si="10">SUM(D71:D83)</f>
        <v>350000</v>
      </c>
      <c r="E70" s="12">
        <f t="shared" si="10"/>
        <v>2500000</v>
      </c>
    </row>
    <row r="71" spans="1:5" x14ac:dyDescent="0.3">
      <c r="A71" s="43">
        <v>22021001</v>
      </c>
      <c r="B71" s="44" t="s">
        <v>84</v>
      </c>
      <c r="C71" s="41">
        <v>500000</v>
      </c>
      <c r="D71" s="41"/>
      <c r="E71" s="41">
        <v>500000</v>
      </c>
    </row>
    <row r="72" spans="1:5" x14ac:dyDescent="0.3">
      <c r="A72" s="43">
        <v>22021002</v>
      </c>
      <c r="B72" s="44" t="s">
        <v>85</v>
      </c>
      <c r="C72" s="41"/>
      <c r="D72" s="41"/>
      <c r="E72" s="41"/>
    </row>
    <row r="73" spans="1:5" x14ac:dyDescent="0.3">
      <c r="A73" s="43">
        <v>22021003</v>
      </c>
      <c r="B73" s="44" t="s">
        <v>86</v>
      </c>
      <c r="C73" s="41"/>
      <c r="D73" s="41"/>
      <c r="E73" s="41"/>
    </row>
    <row r="74" spans="1:5" x14ac:dyDescent="0.3">
      <c r="A74" s="43">
        <v>22021004</v>
      </c>
      <c r="B74" s="44" t="s">
        <v>87</v>
      </c>
      <c r="C74" s="41"/>
      <c r="D74" s="41"/>
      <c r="E74" s="41"/>
    </row>
    <row r="75" spans="1:5" x14ac:dyDescent="0.3">
      <c r="A75" s="43">
        <v>22021006</v>
      </c>
      <c r="B75" s="44" t="s">
        <v>88</v>
      </c>
      <c r="C75" s="41"/>
      <c r="D75" s="41"/>
      <c r="E75" s="41"/>
    </row>
    <row r="76" spans="1:5" x14ac:dyDescent="0.3">
      <c r="A76" s="43">
        <v>22021007</v>
      </c>
      <c r="B76" s="44" t="s">
        <v>89</v>
      </c>
      <c r="C76" s="41">
        <v>2000000</v>
      </c>
      <c r="D76" s="41">
        <v>350000</v>
      </c>
      <c r="E76" s="41">
        <v>2000000</v>
      </c>
    </row>
    <row r="77" spans="1:5" x14ac:dyDescent="0.3">
      <c r="A77" s="43">
        <v>22021008</v>
      </c>
      <c r="B77" s="44" t="s">
        <v>90</v>
      </c>
      <c r="C77" s="41"/>
      <c r="D77" s="41"/>
      <c r="E77" s="41"/>
    </row>
    <row r="78" spans="1:5" x14ac:dyDescent="0.3">
      <c r="A78" s="43">
        <v>22021009</v>
      </c>
      <c r="B78" s="44" t="s">
        <v>91</v>
      </c>
      <c r="C78" s="41"/>
      <c r="D78" s="41"/>
      <c r="E78" s="41"/>
    </row>
    <row r="79" spans="1:5" x14ac:dyDescent="0.3">
      <c r="A79" s="43">
        <v>22021010</v>
      </c>
      <c r="B79" s="44" t="s">
        <v>92</v>
      </c>
      <c r="C79" s="41"/>
      <c r="D79" s="41"/>
      <c r="E79" s="41"/>
    </row>
    <row r="80" spans="1:5" x14ac:dyDescent="0.3">
      <c r="A80" s="43">
        <v>22021014</v>
      </c>
      <c r="B80" s="44" t="s">
        <v>93</v>
      </c>
      <c r="C80" s="41"/>
      <c r="D80" s="41"/>
      <c r="E80" s="41"/>
    </row>
    <row r="81" spans="1:5" x14ac:dyDescent="0.3">
      <c r="A81" s="43">
        <v>22021020</v>
      </c>
      <c r="B81" s="44" t="s">
        <v>94</v>
      </c>
      <c r="C81" s="41"/>
      <c r="D81" s="41"/>
      <c r="E81" s="41"/>
    </row>
    <row r="82" spans="1:5" x14ac:dyDescent="0.3">
      <c r="A82" s="43">
        <v>22021050</v>
      </c>
      <c r="B82" s="44" t="s">
        <v>95</v>
      </c>
      <c r="C82" s="41"/>
      <c r="D82" s="41"/>
      <c r="E82" s="41"/>
    </row>
    <row r="83" spans="1:5" x14ac:dyDescent="0.3">
      <c r="A83" s="43">
        <v>22021052</v>
      </c>
      <c r="B83" s="44" t="s">
        <v>96</v>
      </c>
      <c r="C83" s="41"/>
      <c r="D83" s="41"/>
      <c r="E83" s="41"/>
    </row>
    <row r="84" spans="1:5" s="1" customFormat="1" x14ac:dyDescent="0.3">
      <c r="A84" s="4">
        <v>2204</v>
      </c>
      <c r="B84" s="5" t="s">
        <v>97</v>
      </c>
      <c r="C84" s="12">
        <f>C85</f>
        <v>1000000</v>
      </c>
      <c r="D84" s="12">
        <f t="shared" ref="D84:E84" si="11">D85</f>
        <v>660000</v>
      </c>
      <c r="E84" s="12">
        <f t="shared" si="11"/>
        <v>0</v>
      </c>
    </row>
    <row r="85" spans="1:5" s="1" customFormat="1" x14ac:dyDescent="0.3">
      <c r="A85" s="4">
        <v>220401</v>
      </c>
      <c r="B85" s="5" t="s">
        <v>98</v>
      </c>
      <c r="C85" s="12">
        <f>SUM(C86:C87)</f>
        <v>1000000</v>
      </c>
      <c r="D85" s="12">
        <f>SUM(D86:D87)</f>
        <v>660000</v>
      </c>
      <c r="E85" s="12">
        <f>SUM(E86:E87)</f>
        <v>0</v>
      </c>
    </row>
    <row r="86" spans="1:5" x14ac:dyDescent="0.3">
      <c r="A86" s="43">
        <v>22040105</v>
      </c>
      <c r="B86" s="44" t="s">
        <v>99</v>
      </c>
      <c r="C86" s="41"/>
      <c r="D86" s="41"/>
      <c r="E86" s="41"/>
    </row>
    <row r="87" spans="1:5" x14ac:dyDescent="0.3">
      <c r="A87" s="43">
        <v>22040109</v>
      </c>
      <c r="B87" s="44" t="s">
        <v>100</v>
      </c>
      <c r="C87" s="41">
        <v>1000000</v>
      </c>
      <c r="D87" s="41">
        <v>660000</v>
      </c>
      <c r="E87" s="41"/>
    </row>
    <row r="88" spans="1:5" s="1" customFormat="1" x14ac:dyDescent="0.3">
      <c r="A88" s="4">
        <v>2205</v>
      </c>
      <c r="B88" s="5" t="s">
        <v>101</v>
      </c>
      <c r="C88" s="12">
        <f>C89</f>
        <v>0</v>
      </c>
      <c r="D88" s="12">
        <f t="shared" ref="D88:E88" si="12">D89</f>
        <v>0</v>
      </c>
      <c r="E88" s="12">
        <f t="shared" si="12"/>
        <v>0</v>
      </c>
    </row>
    <row r="89" spans="1:5" s="1" customFormat="1" x14ac:dyDescent="0.3">
      <c r="A89" s="4">
        <v>220501</v>
      </c>
      <c r="B89" s="5" t="s">
        <v>102</v>
      </c>
      <c r="C89" s="12">
        <f>SUM(C90:C92)</f>
        <v>0</v>
      </c>
      <c r="D89" s="12">
        <f t="shared" ref="D89:E89" si="13">SUM(D90:D92)</f>
        <v>0</v>
      </c>
      <c r="E89" s="12">
        <f t="shared" si="13"/>
        <v>0</v>
      </c>
    </row>
    <row r="90" spans="1:5" x14ac:dyDescent="0.3">
      <c r="A90" s="43">
        <v>22050105</v>
      </c>
      <c r="B90" s="44" t="s">
        <v>103</v>
      </c>
      <c r="C90" s="41"/>
      <c r="D90" s="41"/>
      <c r="E90" s="41"/>
    </row>
    <row r="91" spans="1:5" x14ac:dyDescent="0.3">
      <c r="A91" s="43">
        <v>22050108</v>
      </c>
      <c r="B91" s="44" t="s">
        <v>104</v>
      </c>
      <c r="C91" s="41"/>
      <c r="D91" s="41"/>
      <c r="E91" s="41"/>
    </row>
    <row r="92" spans="1:5" x14ac:dyDescent="0.3">
      <c r="A92" s="43">
        <v>22050110</v>
      </c>
      <c r="B92" s="44" t="s">
        <v>105</v>
      </c>
      <c r="C92" s="41"/>
      <c r="D92" s="41"/>
      <c r="E92" s="41"/>
    </row>
    <row r="93" spans="1:5" s="1" customFormat="1" x14ac:dyDescent="0.3">
      <c r="A93" s="4">
        <v>2206</v>
      </c>
      <c r="B93" s="5" t="s">
        <v>106</v>
      </c>
      <c r="C93" s="12">
        <f>C94+C96</f>
        <v>0</v>
      </c>
      <c r="D93" s="12">
        <f t="shared" ref="D93:E93" si="14">D94+D96</f>
        <v>0</v>
      </c>
      <c r="E93" s="12">
        <f t="shared" si="14"/>
        <v>0</v>
      </c>
    </row>
    <row r="94" spans="1:5" s="1" customFormat="1" x14ac:dyDescent="0.3">
      <c r="A94" s="4">
        <v>220603</v>
      </c>
      <c r="B94" s="5" t="s">
        <v>107</v>
      </c>
      <c r="C94" s="12">
        <f>C95</f>
        <v>0</v>
      </c>
      <c r="D94" s="12">
        <f t="shared" ref="D94:E94" si="15">D95</f>
        <v>0</v>
      </c>
      <c r="E94" s="12">
        <f t="shared" si="15"/>
        <v>0</v>
      </c>
    </row>
    <row r="95" spans="1:5" x14ac:dyDescent="0.3">
      <c r="A95" s="43">
        <v>22060301</v>
      </c>
      <c r="B95" s="44" t="s">
        <v>108</v>
      </c>
      <c r="C95" s="41"/>
      <c r="D95" s="41"/>
      <c r="E95" s="41"/>
    </row>
    <row r="96" spans="1:5" s="1" customFormat="1" x14ac:dyDescent="0.3">
      <c r="A96" s="4">
        <v>220604</v>
      </c>
      <c r="B96" s="5" t="s">
        <v>109</v>
      </c>
      <c r="C96" s="12">
        <f>SUM(C97:C98)</f>
        <v>0</v>
      </c>
      <c r="D96" s="12">
        <f t="shared" ref="D96:E96" si="16">SUM(D97:D98)</f>
        <v>0</v>
      </c>
      <c r="E96" s="12">
        <f t="shared" si="16"/>
        <v>0</v>
      </c>
    </row>
    <row r="97" spans="1:5" x14ac:dyDescent="0.3">
      <c r="A97" s="43">
        <v>22060401</v>
      </c>
      <c r="B97" s="44" t="s">
        <v>110</v>
      </c>
      <c r="C97" s="41"/>
      <c r="D97" s="41"/>
      <c r="E97" s="41"/>
    </row>
    <row r="98" spans="1:5" x14ac:dyDescent="0.3">
      <c r="A98" s="48"/>
      <c r="B98" s="48"/>
      <c r="C98" s="41"/>
      <c r="D98" s="41"/>
      <c r="E98" s="41"/>
    </row>
  </sheetData>
  <sheetProtection algorithmName="SHA-512" hashValue="jatfbkyf7GzAUg6mRQmd/aXIVf/vPnemrwNeyF6GaBHJQ0WrUpMAYbGVJ58ffS4whYNEw3NQTbKXDFvufMRJxg==" saltValue="Ic+vy5q3CI355MTfy3QfVA==" spinCount="100000"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scale="85" orientation="landscape" r:id="rId1"/>
  <headerFooter>
    <oddFooter>&amp;CPage 51</oddFooter>
  </headerFooter>
  <rowBreaks count="2" manualBreakCount="2">
    <brk id="35" max="16383" man="1"/>
    <brk id="69" max="16383"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F74"/>
  <sheetViews>
    <sheetView view="pageBreakPreview" topLeftCell="A21" zoomScale="60" zoomScaleNormal="130" workbookViewId="0">
      <selection activeCell="A73" sqref="A73:XFD74"/>
    </sheetView>
  </sheetViews>
  <sheetFormatPr defaultColWidth="8.81640625" defaultRowHeight="15" x14ac:dyDescent="0.3"/>
  <cols>
    <col min="1" max="1" width="22.26953125" style="49" bestFit="1" customWidth="1"/>
    <col min="2" max="2" width="13.1796875" style="49" bestFit="1" customWidth="1"/>
    <col min="3" max="3" width="58" style="49" customWidth="1"/>
    <col min="4" max="5" width="22.26953125" style="49" customWidth="1"/>
    <col min="6" max="6" width="22.7265625" style="49" customWidth="1"/>
    <col min="7" max="16384" width="8.81640625" style="49"/>
  </cols>
  <sheetData>
    <row r="1" spans="1:6" x14ac:dyDescent="0.3">
      <c r="A1" s="108" t="s">
        <v>143</v>
      </c>
      <c r="B1" s="108"/>
      <c r="C1" s="108"/>
      <c r="D1" s="108"/>
      <c r="E1" s="108"/>
    </row>
    <row r="2" spans="1:6" x14ac:dyDescent="0.3">
      <c r="A2" s="109" t="s">
        <v>748</v>
      </c>
      <c r="B2" s="109"/>
      <c r="C2" s="109"/>
      <c r="D2" s="109"/>
      <c r="E2" s="109"/>
    </row>
    <row r="3" spans="1:6" x14ac:dyDescent="0.3">
      <c r="A3" s="109" t="s">
        <v>682</v>
      </c>
      <c r="B3" s="109"/>
      <c r="C3" s="109"/>
      <c r="D3" s="109"/>
      <c r="E3" s="109"/>
    </row>
    <row r="5" spans="1:6" ht="45" x14ac:dyDescent="0.3">
      <c r="A5" s="50" t="s">
        <v>145</v>
      </c>
      <c r="B5" s="50" t="s">
        <v>144</v>
      </c>
      <c r="C5" s="50" t="s">
        <v>112</v>
      </c>
      <c r="D5" s="50" t="s">
        <v>596</v>
      </c>
      <c r="E5" s="50" t="s">
        <v>597</v>
      </c>
      <c r="F5" s="50" t="s">
        <v>598</v>
      </c>
    </row>
    <row r="6" spans="1:6" s="1" customFormat="1" x14ac:dyDescent="0.3">
      <c r="A6" s="8" t="s">
        <v>607</v>
      </c>
      <c r="B6" s="4">
        <v>3</v>
      </c>
      <c r="C6" s="5" t="s">
        <v>113</v>
      </c>
      <c r="D6" s="11">
        <f>D7+D13+D33+D36+D42+D45+D49+D59+D66+D72</f>
        <v>900000000</v>
      </c>
      <c r="E6" s="11">
        <f>E7+E13+E33+E36+E42+E45+E49+E59+E66+E72</f>
        <v>55784870.739999995</v>
      </c>
      <c r="F6" s="11">
        <f>F7+F13+F33+F36+F42+F45+F49+F59+F66+F72</f>
        <v>411000000</v>
      </c>
    </row>
    <row r="7" spans="1:6" s="1" customFormat="1" x14ac:dyDescent="0.3">
      <c r="A7" s="5"/>
      <c r="B7" s="4">
        <v>32010100</v>
      </c>
      <c r="C7" s="5" t="s">
        <v>114</v>
      </c>
      <c r="D7" s="11">
        <f>SUM(D8:D12)</f>
        <v>19000000</v>
      </c>
      <c r="E7" s="11">
        <f>SUM(E8:E12)</f>
        <v>1220000</v>
      </c>
      <c r="F7" s="11">
        <f>SUM(F8:F12)</f>
        <v>5000000</v>
      </c>
    </row>
    <row r="8" spans="1:6" x14ac:dyDescent="0.3">
      <c r="A8" s="42"/>
      <c r="B8" s="43">
        <v>32010101</v>
      </c>
      <c r="C8" s="44" t="s">
        <v>760</v>
      </c>
      <c r="D8" s="45"/>
      <c r="E8" s="45"/>
      <c r="F8" s="45"/>
    </row>
    <row r="9" spans="1:6" s="78" customFormat="1" ht="14.5" x14ac:dyDescent="0.35">
      <c r="A9" s="85" t="s">
        <v>608</v>
      </c>
      <c r="B9" s="68">
        <v>32010101</v>
      </c>
      <c r="C9" s="83" t="s">
        <v>799</v>
      </c>
      <c r="D9" s="98">
        <v>10000000</v>
      </c>
      <c r="E9" s="99">
        <v>1000000</v>
      </c>
      <c r="F9" s="100">
        <v>2500000</v>
      </c>
    </row>
    <row r="10" spans="1:6" s="78" customFormat="1" ht="14.5" x14ac:dyDescent="0.35">
      <c r="A10" s="85"/>
      <c r="B10" s="68">
        <v>32010102</v>
      </c>
      <c r="C10" s="86" t="s">
        <v>762</v>
      </c>
      <c r="D10" s="98"/>
      <c r="E10" s="99"/>
      <c r="F10" s="100"/>
    </row>
    <row r="11" spans="1:6" s="78" customFormat="1" ht="14.5" x14ac:dyDescent="0.35">
      <c r="A11" s="85" t="s">
        <v>609</v>
      </c>
      <c r="B11" s="68">
        <v>32010102</v>
      </c>
      <c r="C11" s="83" t="s">
        <v>799</v>
      </c>
      <c r="D11" s="98">
        <v>9000000</v>
      </c>
      <c r="E11" s="99">
        <v>220000</v>
      </c>
      <c r="F11" s="100">
        <v>2500000</v>
      </c>
    </row>
    <row r="12" spans="1:6" x14ac:dyDescent="0.3">
      <c r="A12" s="44"/>
      <c r="B12" s="43"/>
      <c r="C12" s="44"/>
      <c r="D12" s="45"/>
      <c r="E12" s="45"/>
      <c r="F12" s="45"/>
    </row>
    <row r="13" spans="1:6" s="1" customFormat="1" x14ac:dyDescent="0.3">
      <c r="A13" s="5"/>
      <c r="B13" s="4">
        <v>32010200</v>
      </c>
      <c r="C13" s="5" t="s">
        <v>116</v>
      </c>
      <c r="D13" s="11">
        <f>SUM(D14:D32)</f>
        <v>881000000</v>
      </c>
      <c r="E13" s="11">
        <f>SUM(E14:E32)</f>
        <v>54564870.739999995</v>
      </c>
      <c r="F13" s="11">
        <f>SUM(F14:F32)</f>
        <v>406000000</v>
      </c>
    </row>
    <row r="14" spans="1:6" hidden="1" x14ac:dyDescent="0.3">
      <c r="A14" s="42"/>
      <c r="B14" s="43">
        <v>32010202</v>
      </c>
      <c r="C14" s="44" t="s">
        <v>117</v>
      </c>
      <c r="D14" s="45"/>
      <c r="E14" s="45"/>
      <c r="F14" s="45"/>
    </row>
    <row r="15" spans="1:6" s="73" customFormat="1" ht="18.75" customHeight="1" x14ac:dyDescent="0.3">
      <c r="A15" s="68">
        <v>17340000000003</v>
      </c>
      <c r="B15" s="87">
        <v>32010202</v>
      </c>
      <c r="C15" s="76" t="s">
        <v>800</v>
      </c>
      <c r="D15" s="98">
        <v>1000000</v>
      </c>
      <c r="E15" s="99">
        <v>0</v>
      </c>
      <c r="F15" s="98">
        <v>1000000</v>
      </c>
    </row>
    <row r="16" spans="1:6" s="89" customFormat="1" ht="141.75" customHeight="1" x14ac:dyDescent="0.25">
      <c r="A16" s="68">
        <v>17340000000004</v>
      </c>
      <c r="B16" s="68">
        <v>32010202</v>
      </c>
      <c r="C16" s="88" t="s">
        <v>810</v>
      </c>
      <c r="D16" s="98">
        <v>105000000</v>
      </c>
      <c r="E16" s="98"/>
      <c r="F16" s="100">
        <v>100000000</v>
      </c>
    </row>
    <row r="17" spans="1:6" s="89" customFormat="1" ht="18" customHeight="1" x14ac:dyDescent="0.3">
      <c r="A17" s="68">
        <v>17340000000005</v>
      </c>
      <c r="B17" s="68">
        <v>32010202</v>
      </c>
      <c r="C17" s="82" t="s">
        <v>885</v>
      </c>
      <c r="D17" s="98">
        <v>120000000</v>
      </c>
      <c r="E17" s="101">
        <v>396525</v>
      </c>
      <c r="F17" s="100">
        <v>35000000</v>
      </c>
    </row>
    <row r="18" spans="1:6" s="89" customFormat="1" ht="14" hidden="1" x14ac:dyDescent="0.3">
      <c r="A18" s="68"/>
      <c r="B18" s="68">
        <v>32010206</v>
      </c>
      <c r="C18" s="80" t="s">
        <v>248</v>
      </c>
      <c r="D18" s="100"/>
      <c r="E18" s="101"/>
      <c r="F18" s="100"/>
    </row>
    <row r="19" spans="1:6" s="89" customFormat="1" ht="15" customHeight="1" x14ac:dyDescent="0.3">
      <c r="A19" s="68">
        <v>17340000000006</v>
      </c>
      <c r="B19" s="68">
        <v>32010206</v>
      </c>
      <c r="C19" s="86" t="s">
        <v>801</v>
      </c>
      <c r="D19" s="100">
        <v>5713410</v>
      </c>
      <c r="E19" s="101"/>
      <c r="F19" s="100">
        <v>5000000</v>
      </c>
    </row>
    <row r="20" spans="1:6" s="89" customFormat="1" ht="14" hidden="1" x14ac:dyDescent="0.3">
      <c r="A20" s="90"/>
      <c r="B20" s="68">
        <v>32010207</v>
      </c>
      <c r="C20" s="80" t="s">
        <v>249</v>
      </c>
      <c r="D20" s="100"/>
      <c r="E20" s="101"/>
      <c r="F20" s="98"/>
    </row>
    <row r="21" spans="1:6" s="89" customFormat="1" ht="28.5" customHeight="1" x14ac:dyDescent="0.3">
      <c r="A21" s="68">
        <v>17340000000007</v>
      </c>
      <c r="B21" s="68">
        <v>32010207</v>
      </c>
      <c r="C21" s="88" t="s">
        <v>802</v>
      </c>
      <c r="D21" s="100">
        <v>100000000</v>
      </c>
      <c r="E21" s="101"/>
      <c r="F21" s="98">
        <v>50000000</v>
      </c>
    </row>
    <row r="22" spans="1:6" s="89" customFormat="1" ht="57.75" customHeight="1" x14ac:dyDescent="0.3">
      <c r="A22" s="68">
        <v>17340000000008</v>
      </c>
      <c r="B22" s="68">
        <v>32010207</v>
      </c>
      <c r="C22" s="88" t="s">
        <v>803</v>
      </c>
      <c r="D22" s="100">
        <v>0</v>
      </c>
      <c r="E22" s="101"/>
      <c r="F22" s="98">
        <v>30000000</v>
      </c>
    </row>
    <row r="23" spans="1:6" s="89" customFormat="1" ht="14" x14ac:dyDescent="0.3">
      <c r="A23" s="68">
        <v>17340000000009</v>
      </c>
      <c r="B23" s="68">
        <v>32010207</v>
      </c>
      <c r="C23" s="88" t="s">
        <v>804</v>
      </c>
      <c r="D23" s="100">
        <v>0</v>
      </c>
      <c r="E23" s="101"/>
      <c r="F23" s="98">
        <v>5000000</v>
      </c>
    </row>
    <row r="24" spans="1:6" s="89" customFormat="1" ht="25" x14ac:dyDescent="0.3">
      <c r="A24" s="68">
        <v>17340000000010</v>
      </c>
      <c r="B24" s="68">
        <v>32010207</v>
      </c>
      <c r="C24" s="88" t="s">
        <v>805</v>
      </c>
      <c r="D24" s="100">
        <v>30000000</v>
      </c>
      <c r="E24" s="101"/>
      <c r="F24" s="98">
        <v>10000000</v>
      </c>
    </row>
    <row r="25" spans="1:6" s="89" customFormat="1" ht="56.25" customHeight="1" x14ac:dyDescent="0.25">
      <c r="A25" s="68">
        <v>17340000000011</v>
      </c>
      <c r="B25" s="68">
        <v>32010207</v>
      </c>
      <c r="C25" s="75" t="s">
        <v>884</v>
      </c>
      <c r="D25" s="98">
        <v>37000000</v>
      </c>
      <c r="E25" s="100">
        <v>8186971.8600000003</v>
      </c>
      <c r="F25" s="98">
        <v>20000000</v>
      </c>
    </row>
    <row r="26" spans="1:6" s="89" customFormat="1" ht="14" x14ac:dyDescent="0.3">
      <c r="A26" s="90"/>
      <c r="B26" s="68">
        <v>32010209</v>
      </c>
      <c r="C26" s="81" t="s">
        <v>251</v>
      </c>
      <c r="D26" s="98"/>
      <c r="E26" s="99"/>
      <c r="F26" s="98"/>
    </row>
    <row r="27" spans="1:6" s="89" customFormat="1" ht="114.75" customHeight="1" x14ac:dyDescent="0.25">
      <c r="A27" s="68">
        <v>17340000000012</v>
      </c>
      <c r="B27" s="68">
        <v>32010209</v>
      </c>
      <c r="C27" s="79" t="s">
        <v>806</v>
      </c>
      <c r="D27" s="98">
        <v>282286590</v>
      </c>
      <c r="E27" s="98">
        <v>27456973.879999999</v>
      </c>
      <c r="F27" s="98">
        <v>100000000</v>
      </c>
    </row>
    <row r="28" spans="1:6" s="89" customFormat="1" ht="45" customHeight="1" x14ac:dyDescent="0.25">
      <c r="A28" s="68">
        <v>17340000000013</v>
      </c>
      <c r="B28" s="68">
        <v>32010209</v>
      </c>
      <c r="C28" s="79" t="s">
        <v>807</v>
      </c>
      <c r="D28" s="98">
        <v>0</v>
      </c>
      <c r="E28" s="98">
        <v>0</v>
      </c>
      <c r="F28" s="98">
        <v>40000000</v>
      </c>
    </row>
    <row r="29" spans="1:6" s="89" customFormat="1" ht="14" hidden="1" x14ac:dyDescent="0.3">
      <c r="A29" s="68"/>
      <c r="B29" s="68">
        <v>32010210</v>
      </c>
      <c r="C29" s="81" t="s">
        <v>252</v>
      </c>
      <c r="D29" s="98"/>
      <c r="E29" s="99"/>
      <c r="F29" s="98"/>
    </row>
    <row r="30" spans="1:6" s="89" customFormat="1" ht="14" hidden="1" x14ac:dyDescent="0.3">
      <c r="A30" s="68"/>
      <c r="B30" s="68">
        <v>32010251</v>
      </c>
      <c r="C30" s="81" t="s">
        <v>808</v>
      </c>
      <c r="D30" s="98"/>
      <c r="E30" s="99"/>
      <c r="F30" s="98"/>
    </row>
    <row r="31" spans="1:6" s="89" customFormat="1" ht="30.75" customHeight="1" x14ac:dyDescent="0.25">
      <c r="A31" s="68">
        <v>17340000000014</v>
      </c>
      <c r="B31" s="68">
        <v>32010251</v>
      </c>
      <c r="C31" s="75" t="s">
        <v>809</v>
      </c>
      <c r="D31" s="98">
        <v>200000000</v>
      </c>
      <c r="E31" s="98">
        <v>18524400</v>
      </c>
      <c r="F31" s="98">
        <v>10000000</v>
      </c>
    </row>
    <row r="32" spans="1:6" hidden="1" x14ac:dyDescent="0.3">
      <c r="A32" s="46"/>
      <c r="B32" s="47"/>
      <c r="C32" s="46"/>
      <c r="D32" s="45"/>
      <c r="E32" s="45"/>
      <c r="F32" s="45"/>
    </row>
    <row r="33" spans="1:6" s="1" customFormat="1" x14ac:dyDescent="0.3">
      <c r="A33" s="5"/>
      <c r="B33" s="4">
        <v>320103</v>
      </c>
      <c r="C33" s="5" t="s">
        <v>118</v>
      </c>
      <c r="D33" s="11">
        <f>SUM(D34:D35)</f>
        <v>0</v>
      </c>
      <c r="E33" s="11">
        <f>SUM(E34:E35)</f>
        <v>0</v>
      </c>
      <c r="F33" s="11">
        <f>SUM(F34:F35)</f>
        <v>0</v>
      </c>
    </row>
    <row r="34" spans="1:6" hidden="1" x14ac:dyDescent="0.3">
      <c r="A34" s="42"/>
      <c r="B34" s="43">
        <v>32010301</v>
      </c>
      <c r="C34" s="44" t="s">
        <v>119</v>
      </c>
      <c r="D34" s="45"/>
      <c r="E34" s="45"/>
      <c r="F34" s="45"/>
    </row>
    <row r="35" spans="1:6" hidden="1" x14ac:dyDescent="0.3">
      <c r="A35" s="44"/>
      <c r="B35" s="43"/>
      <c r="C35" s="44"/>
      <c r="D35" s="45"/>
      <c r="E35" s="45"/>
      <c r="F35" s="45"/>
    </row>
    <row r="36" spans="1:6" s="1" customFormat="1" x14ac:dyDescent="0.3">
      <c r="A36" s="5"/>
      <c r="B36" s="4">
        <v>32010400</v>
      </c>
      <c r="C36" s="5" t="s">
        <v>120</v>
      </c>
      <c r="D36" s="11">
        <f>SUM(D37:D41)</f>
        <v>0</v>
      </c>
      <c r="E36" s="11">
        <f t="shared" ref="E36:F36" si="0">SUM(E37:E41)</f>
        <v>0</v>
      </c>
      <c r="F36" s="11">
        <f t="shared" si="0"/>
        <v>0</v>
      </c>
    </row>
    <row r="37" spans="1:6" hidden="1" x14ac:dyDescent="0.3">
      <c r="A37" s="42"/>
      <c r="B37" s="43">
        <v>32010405</v>
      </c>
      <c r="C37" s="44" t="s">
        <v>121</v>
      </c>
      <c r="D37" s="45"/>
      <c r="E37" s="45"/>
      <c r="F37" s="45"/>
    </row>
    <row r="38" spans="1:6" hidden="1" x14ac:dyDescent="0.3">
      <c r="A38" s="42"/>
      <c r="B38" s="43">
        <v>32010406</v>
      </c>
      <c r="C38" s="44" t="s">
        <v>122</v>
      </c>
      <c r="D38" s="45"/>
      <c r="E38" s="45"/>
      <c r="F38" s="45"/>
    </row>
    <row r="39" spans="1:6" hidden="1" x14ac:dyDescent="0.3">
      <c r="A39" s="42"/>
      <c r="B39" s="43">
        <v>32010407</v>
      </c>
      <c r="C39" s="44" t="s">
        <v>123</v>
      </c>
      <c r="D39" s="45"/>
      <c r="E39" s="45"/>
      <c r="F39" s="45"/>
    </row>
    <row r="40" spans="1:6" hidden="1" x14ac:dyDescent="0.3">
      <c r="A40" s="42"/>
      <c r="B40" s="43">
        <v>32010408</v>
      </c>
      <c r="C40" s="44" t="s">
        <v>124</v>
      </c>
      <c r="D40" s="45"/>
      <c r="E40" s="45"/>
      <c r="F40" s="45"/>
    </row>
    <row r="41" spans="1:6" hidden="1" x14ac:dyDescent="0.3">
      <c r="A41" s="44"/>
      <c r="B41" s="43"/>
      <c r="C41" s="44"/>
      <c r="D41" s="45"/>
      <c r="E41" s="45"/>
      <c r="F41" s="45"/>
    </row>
    <row r="42" spans="1:6" s="1" customFormat="1" x14ac:dyDescent="0.3">
      <c r="A42" s="5"/>
      <c r="B42" s="4">
        <v>320105</v>
      </c>
      <c r="C42" s="5" t="s">
        <v>125</v>
      </c>
      <c r="D42" s="11">
        <f>SUM(D43:D44)</f>
        <v>0</v>
      </c>
      <c r="E42" s="11">
        <f>SUM(E43:E44)</f>
        <v>0</v>
      </c>
      <c r="F42" s="11">
        <f>SUM(F43:F44)</f>
        <v>0</v>
      </c>
    </row>
    <row r="43" spans="1:6" hidden="1" x14ac:dyDescent="0.3">
      <c r="A43" s="42"/>
      <c r="B43" s="43">
        <v>32010501</v>
      </c>
      <c r="C43" s="44" t="s">
        <v>126</v>
      </c>
      <c r="D43" s="45"/>
      <c r="E43" s="45"/>
      <c r="F43" s="45"/>
    </row>
    <row r="44" spans="1:6" hidden="1" x14ac:dyDescent="0.3">
      <c r="A44" s="44"/>
      <c r="B44" s="43"/>
      <c r="C44" s="44"/>
      <c r="D44" s="45"/>
      <c r="E44" s="45"/>
      <c r="F44" s="45"/>
    </row>
    <row r="45" spans="1:6" s="1" customFormat="1" x14ac:dyDescent="0.3">
      <c r="A45" s="5"/>
      <c r="B45" s="4">
        <v>320106</v>
      </c>
      <c r="C45" s="5" t="s">
        <v>127</v>
      </c>
      <c r="D45" s="11">
        <f>SUM(D46:D48)</f>
        <v>0</v>
      </c>
      <c r="E45" s="11">
        <f>SUM(E46:E48)</f>
        <v>0</v>
      </c>
      <c r="F45" s="11">
        <f>SUM(F46:F48)</f>
        <v>0</v>
      </c>
    </row>
    <row r="46" spans="1:6" hidden="1" x14ac:dyDescent="0.3">
      <c r="A46" s="42"/>
      <c r="B46" s="43">
        <v>32010601</v>
      </c>
      <c r="C46" s="44" t="s">
        <v>128</v>
      </c>
      <c r="D46" s="45"/>
      <c r="E46" s="45"/>
      <c r="F46" s="45"/>
    </row>
    <row r="47" spans="1:6" hidden="1" x14ac:dyDescent="0.3">
      <c r="A47" s="42"/>
      <c r="B47" s="43">
        <v>32010602</v>
      </c>
      <c r="C47" s="44" t="s">
        <v>129</v>
      </c>
      <c r="D47" s="45"/>
      <c r="E47" s="45"/>
      <c r="F47" s="45"/>
    </row>
    <row r="48" spans="1:6" hidden="1" x14ac:dyDescent="0.3">
      <c r="A48" s="44"/>
      <c r="B48" s="43"/>
      <c r="C48" s="44"/>
      <c r="D48" s="45"/>
      <c r="E48" s="45"/>
      <c r="F48" s="45"/>
    </row>
    <row r="49" spans="1:6" s="1" customFormat="1" x14ac:dyDescent="0.3">
      <c r="A49" s="5"/>
      <c r="B49" s="4">
        <v>320109</v>
      </c>
      <c r="C49" s="5" t="s">
        <v>130</v>
      </c>
      <c r="D49" s="11">
        <f>SUM(D50:D58)</f>
        <v>0</v>
      </c>
      <c r="E49" s="11">
        <f>SUM(E50:E58)</f>
        <v>0</v>
      </c>
      <c r="F49" s="11">
        <f>SUM(F50:F58)</f>
        <v>0</v>
      </c>
    </row>
    <row r="50" spans="1:6" hidden="1" x14ac:dyDescent="0.3">
      <c r="A50" s="42"/>
      <c r="B50" s="43">
        <v>32010903</v>
      </c>
      <c r="C50" s="44" t="s">
        <v>131</v>
      </c>
      <c r="D50" s="45"/>
      <c r="E50" s="45"/>
      <c r="F50" s="45"/>
    </row>
    <row r="51" spans="1:6" hidden="1" x14ac:dyDescent="0.3">
      <c r="A51" s="44"/>
      <c r="B51" s="43"/>
      <c r="C51" s="44"/>
      <c r="D51" s="45"/>
      <c r="E51" s="45"/>
      <c r="F51" s="45"/>
    </row>
    <row r="52" spans="1:6" hidden="1" x14ac:dyDescent="0.3">
      <c r="A52" s="42"/>
      <c r="B52" s="43">
        <v>32010904</v>
      </c>
      <c r="C52" s="44" t="s">
        <v>132</v>
      </c>
      <c r="D52" s="45"/>
      <c r="E52" s="45"/>
      <c r="F52" s="45"/>
    </row>
    <row r="53" spans="1:6" hidden="1" x14ac:dyDescent="0.3">
      <c r="A53" s="44"/>
      <c r="B53" s="43"/>
      <c r="C53" s="44"/>
      <c r="D53" s="45"/>
      <c r="E53" s="45"/>
      <c r="F53" s="45"/>
    </row>
    <row r="54" spans="1:6" hidden="1" x14ac:dyDescent="0.3">
      <c r="A54" s="42"/>
      <c r="B54" s="43">
        <v>32010935</v>
      </c>
      <c r="C54" s="44" t="s">
        <v>133</v>
      </c>
      <c r="D54" s="45"/>
      <c r="E54" s="45"/>
      <c r="F54" s="45"/>
    </row>
    <row r="55" spans="1:6" hidden="1" x14ac:dyDescent="0.3">
      <c r="A55" s="44"/>
      <c r="B55" s="43"/>
      <c r="C55" s="44"/>
      <c r="D55" s="45"/>
      <c r="E55" s="45"/>
      <c r="F55" s="45"/>
    </row>
    <row r="56" spans="1:6" hidden="1" x14ac:dyDescent="0.3">
      <c r="A56" s="42"/>
      <c r="B56" s="43">
        <v>32010936</v>
      </c>
      <c r="C56" s="44" t="s">
        <v>134</v>
      </c>
      <c r="D56" s="45"/>
      <c r="E56" s="45"/>
      <c r="F56" s="45"/>
    </row>
    <row r="57" spans="1:6" hidden="1" x14ac:dyDescent="0.3">
      <c r="A57" s="44"/>
      <c r="B57" s="43"/>
      <c r="C57" s="44"/>
      <c r="D57" s="45"/>
      <c r="E57" s="45"/>
      <c r="F57" s="45"/>
    </row>
    <row r="58" spans="1:6" hidden="1" x14ac:dyDescent="0.3">
      <c r="A58" s="44"/>
      <c r="B58" s="43"/>
      <c r="C58" s="44"/>
      <c r="D58" s="45"/>
      <c r="E58" s="45"/>
      <c r="F58" s="45"/>
    </row>
    <row r="59" spans="1:6" s="1" customFormat="1" x14ac:dyDescent="0.3">
      <c r="A59" s="5"/>
      <c r="B59" s="4">
        <v>320201</v>
      </c>
      <c r="C59" s="5" t="s">
        <v>146</v>
      </c>
      <c r="D59" s="11">
        <f>SUM(D60:D65)</f>
        <v>0</v>
      </c>
      <c r="E59" s="11">
        <f t="shared" ref="E59:F59" si="1">SUM(E60:E65)</f>
        <v>0</v>
      </c>
      <c r="F59" s="11">
        <f t="shared" si="1"/>
        <v>0</v>
      </c>
    </row>
    <row r="60" spans="1:6" hidden="1" x14ac:dyDescent="0.3">
      <c r="A60" s="42"/>
      <c r="B60" s="43">
        <v>32020101</v>
      </c>
      <c r="C60" s="44" t="s">
        <v>135</v>
      </c>
      <c r="D60" s="45"/>
      <c r="E60" s="45"/>
      <c r="F60" s="45"/>
    </row>
    <row r="61" spans="1:6" hidden="1" x14ac:dyDescent="0.3">
      <c r="A61" s="44"/>
      <c r="B61" s="43"/>
      <c r="C61" s="44"/>
      <c r="D61" s="45"/>
      <c r="E61" s="45"/>
      <c r="F61" s="45"/>
    </row>
    <row r="62" spans="1:6" hidden="1" x14ac:dyDescent="0.3">
      <c r="A62" s="42"/>
      <c r="B62" s="43">
        <v>32020102</v>
      </c>
      <c r="C62" s="44" t="s">
        <v>136</v>
      </c>
      <c r="D62" s="45"/>
      <c r="E62" s="45"/>
      <c r="F62" s="45"/>
    </row>
    <row r="63" spans="1:6" hidden="1" x14ac:dyDescent="0.3">
      <c r="A63" s="44"/>
      <c r="B63" s="43"/>
      <c r="C63" s="44"/>
      <c r="D63" s="45"/>
      <c r="E63" s="45"/>
      <c r="F63" s="45"/>
    </row>
    <row r="64" spans="1:6" hidden="1" x14ac:dyDescent="0.3">
      <c r="A64" s="42"/>
      <c r="B64" s="43">
        <v>32020104</v>
      </c>
      <c r="C64" s="44" t="s">
        <v>137</v>
      </c>
      <c r="D64" s="45"/>
      <c r="E64" s="45"/>
      <c r="F64" s="45"/>
    </row>
    <row r="65" spans="1:6" hidden="1" x14ac:dyDescent="0.3">
      <c r="A65" s="44"/>
      <c r="B65" s="43"/>
      <c r="C65" s="44"/>
      <c r="D65" s="45"/>
      <c r="E65" s="45"/>
      <c r="F65" s="45"/>
    </row>
    <row r="66" spans="1:6" s="1" customFormat="1" x14ac:dyDescent="0.3">
      <c r="A66" s="5"/>
      <c r="B66" s="4">
        <v>320301</v>
      </c>
      <c r="C66" s="5" t="s">
        <v>138</v>
      </c>
      <c r="D66" s="11">
        <f>SUM(D67:D71)</f>
        <v>0</v>
      </c>
      <c r="E66" s="11">
        <f t="shared" ref="E66:F66" si="2">SUM(E67:E71)</f>
        <v>0</v>
      </c>
      <c r="F66" s="11">
        <f t="shared" si="2"/>
        <v>0</v>
      </c>
    </row>
    <row r="67" spans="1:6" hidden="1" x14ac:dyDescent="0.3">
      <c r="A67" s="42"/>
      <c r="B67" s="43">
        <v>32030101</v>
      </c>
      <c r="C67" s="44" t="s">
        <v>139</v>
      </c>
      <c r="D67" s="45"/>
      <c r="E67" s="45"/>
      <c r="F67" s="45"/>
    </row>
    <row r="68" spans="1:6" hidden="1" x14ac:dyDescent="0.3">
      <c r="A68" s="42"/>
      <c r="B68" s="43">
        <v>32030109</v>
      </c>
      <c r="C68" s="44" t="s">
        <v>140</v>
      </c>
      <c r="D68" s="45"/>
      <c r="E68" s="45"/>
      <c r="F68" s="45"/>
    </row>
    <row r="69" spans="1:6" hidden="1" x14ac:dyDescent="0.3">
      <c r="A69" s="42"/>
      <c r="B69" s="43">
        <v>32030110</v>
      </c>
      <c r="C69" s="44" t="s">
        <v>141</v>
      </c>
      <c r="D69" s="45"/>
      <c r="E69" s="45"/>
      <c r="F69" s="45"/>
    </row>
    <row r="70" spans="1:6" hidden="1" x14ac:dyDescent="0.3">
      <c r="A70" s="46"/>
      <c r="B70" s="47"/>
      <c r="C70" s="46"/>
      <c r="D70" s="45"/>
      <c r="E70" s="45"/>
      <c r="F70" s="45"/>
    </row>
    <row r="71" spans="1:6" hidden="1" x14ac:dyDescent="0.3">
      <c r="A71" s="46"/>
      <c r="B71" s="47"/>
      <c r="C71" s="46"/>
      <c r="D71" s="45"/>
      <c r="E71" s="45"/>
      <c r="F71" s="45"/>
    </row>
    <row r="72" spans="1:6" s="1" customFormat="1" x14ac:dyDescent="0.3">
      <c r="A72" s="5"/>
      <c r="B72" s="4">
        <v>32011000</v>
      </c>
      <c r="C72" s="5" t="s">
        <v>142</v>
      </c>
      <c r="D72" s="11">
        <f>SUM(D73:D74)</f>
        <v>0</v>
      </c>
      <c r="E72" s="11">
        <f t="shared" ref="E72:F72" si="3">SUM(E73:E74)</f>
        <v>0</v>
      </c>
      <c r="F72" s="11">
        <f t="shared" si="3"/>
        <v>0</v>
      </c>
    </row>
    <row r="73" spans="1:6" hidden="1" x14ac:dyDescent="0.3">
      <c r="A73" s="42"/>
      <c r="B73" s="46"/>
      <c r="C73" s="46"/>
      <c r="D73" s="45"/>
      <c r="E73" s="45"/>
      <c r="F73" s="45"/>
    </row>
    <row r="74" spans="1:6" hidden="1" x14ac:dyDescent="0.3">
      <c r="A74" s="46"/>
      <c r="B74" s="46"/>
      <c r="C74" s="46"/>
      <c r="D74" s="45"/>
      <c r="E74" s="45"/>
      <c r="F74" s="45"/>
    </row>
  </sheetData>
  <sheetProtection algorithmName="SHA-512" hashValue="vH9nE667ozJ7jb9OiG4zbFV9ixf/woxwOi4Z4XDIR0JStqyAG2WDHUMT7drnTDuDUnd5i+6FN4ABp11PWite0A==" saltValue="6Q9HpXde0RZGvD2BeXgR0Q==" spinCount="100000" sheet="1" objects="1" scenarios="1" formatColumns="0" formatRows="0" selectLockedCells="1"/>
  <mergeCells count="3">
    <mergeCell ref="A1:E1"/>
    <mergeCell ref="A2:E2"/>
    <mergeCell ref="A3:E3"/>
  </mergeCells>
  <pageMargins left="0.39370078740157483" right="0.39370078740157483" top="0.74803149606299213" bottom="0.74803149606299213" header="0.31496062992125984" footer="0.31496062992125984"/>
  <pageSetup scale="80" orientation="landscape" r:id="rId1"/>
  <headerFooter>
    <oddFooter>&amp;CPage 53</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2:E27"/>
  <sheetViews>
    <sheetView view="pageBreakPreview" topLeftCell="A7" zoomScale="90" zoomScaleNormal="140" zoomScaleSheetLayoutView="90" workbookViewId="0">
      <selection activeCell="D19" sqref="D19"/>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2" spans="1:5" x14ac:dyDescent="0.3">
      <c r="A2" s="108" t="s">
        <v>528</v>
      </c>
      <c r="B2" s="108"/>
      <c r="C2" s="108"/>
      <c r="D2" s="108"/>
      <c r="E2" s="108"/>
    </row>
    <row r="3" spans="1:5" ht="26.5" customHeight="1" x14ac:dyDescent="0.3">
      <c r="A3" s="112" t="s">
        <v>749</v>
      </c>
      <c r="B3" s="112"/>
      <c r="C3" s="112"/>
      <c r="D3" s="112"/>
      <c r="E3" s="112"/>
    </row>
    <row r="4" spans="1:5" x14ac:dyDescent="0.3">
      <c r="A4" s="109" t="s">
        <v>683</v>
      </c>
      <c r="B4" s="109"/>
      <c r="C4" s="109"/>
      <c r="D4" s="109"/>
      <c r="E4" s="109"/>
    </row>
    <row r="6" spans="1:5" ht="44.5" customHeight="1" x14ac:dyDescent="0.3">
      <c r="A6" s="58" t="s">
        <v>0</v>
      </c>
      <c r="B6" s="58" t="s">
        <v>1</v>
      </c>
      <c r="C6" s="50" t="s">
        <v>596</v>
      </c>
      <c r="D6" s="50" t="s">
        <v>597</v>
      </c>
      <c r="E6" s="50" t="s">
        <v>598</v>
      </c>
    </row>
    <row r="7" spans="1:5" s="1" customFormat="1" x14ac:dyDescent="0.3">
      <c r="A7" s="3">
        <v>21</v>
      </c>
      <c r="B7" s="3" t="s">
        <v>4</v>
      </c>
      <c r="C7" s="12">
        <f>C8+C14+C22</f>
        <v>1403222274</v>
      </c>
      <c r="D7" s="12">
        <f>D8+D14+D22</f>
        <v>1355303354.2900002</v>
      </c>
      <c r="E7" s="12">
        <f>E8+E14+E22</f>
        <v>1512877052.5899999</v>
      </c>
    </row>
    <row r="8" spans="1:5" s="1" customFormat="1" x14ac:dyDescent="0.3">
      <c r="A8" s="3">
        <v>2101</v>
      </c>
      <c r="B8" s="3" t="s">
        <v>5</v>
      </c>
      <c r="C8" s="12">
        <f>C9</f>
        <v>1391222274</v>
      </c>
      <c r="D8" s="12">
        <f t="shared" ref="D8:E8" si="0">D9</f>
        <v>1343303354.2900002</v>
      </c>
      <c r="E8" s="12">
        <f t="shared" si="0"/>
        <v>1500877052.5899999</v>
      </c>
    </row>
    <row r="9" spans="1:5" s="1" customFormat="1" x14ac:dyDescent="0.3">
      <c r="A9" s="3">
        <v>210101</v>
      </c>
      <c r="B9" s="3" t="s">
        <v>6</v>
      </c>
      <c r="C9" s="12">
        <f>SUM(C10:C13)</f>
        <v>1391222274</v>
      </c>
      <c r="D9" s="12">
        <f t="shared" ref="D9:E9" si="1">SUM(D10:D13)</f>
        <v>1343303354.2900002</v>
      </c>
      <c r="E9" s="12">
        <f t="shared" si="1"/>
        <v>1500877052.5899999</v>
      </c>
    </row>
    <row r="10" spans="1:5" x14ac:dyDescent="0.3">
      <c r="A10" s="59">
        <v>21010101</v>
      </c>
      <c r="B10" s="48" t="s">
        <v>717</v>
      </c>
      <c r="C10" s="41">
        <v>128826448</v>
      </c>
      <c r="D10" s="41">
        <v>85884299.650000006</v>
      </c>
      <c r="E10" s="41">
        <v>133975438</v>
      </c>
    </row>
    <row r="11" spans="1:5" x14ac:dyDescent="0.3">
      <c r="A11" s="59">
        <v>21010101</v>
      </c>
      <c r="B11" s="48" t="s">
        <v>718</v>
      </c>
      <c r="C11" s="41">
        <v>1262395826</v>
      </c>
      <c r="D11" s="41">
        <v>1257419054.6400001</v>
      </c>
      <c r="E11" s="41">
        <v>1366901614.5899999</v>
      </c>
    </row>
    <row r="12" spans="1:5" x14ac:dyDescent="0.3">
      <c r="A12" s="59">
        <v>21010102</v>
      </c>
      <c r="B12" s="48" t="s">
        <v>7</v>
      </c>
      <c r="C12" s="41"/>
      <c r="D12" s="41"/>
      <c r="E12" s="41"/>
    </row>
    <row r="13" spans="1:5" x14ac:dyDescent="0.3">
      <c r="A13" s="59">
        <v>21010103</v>
      </c>
      <c r="B13" s="48" t="s">
        <v>8</v>
      </c>
      <c r="C13" s="41"/>
      <c r="D13" s="41"/>
      <c r="E13" s="41"/>
    </row>
    <row r="14" spans="1:5" s="1" customFormat="1" x14ac:dyDescent="0.3">
      <c r="A14" s="3">
        <v>2102</v>
      </c>
      <c r="B14" s="3" t="s">
        <v>9</v>
      </c>
      <c r="C14" s="12">
        <f>C15+C20</f>
        <v>12000000</v>
      </c>
      <c r="D14" s="12">
        <f>D15+D20</f>
        <v>12000000</v>
      </c>
      <c r="E14" s="12">
        <f>E15+E20</f>
        <v>12000000</v>
      </c>
    </row>
    <row r="15" spans="1:5" s="1" customFormat="1" x14ac:dyDescent="0.3">
      <c r="A15" s="3">
        <v>210201</v>
      </c>
      <c r="B15" s="3" t="s">
        <v>10</v>
      </c>
      <c r="C15" s="12">
        <f>SUM(C16:C19)</f>
        <v>12000000</v>
      </c>
      <c r="D15" s="12">
        <f>SUM(D16:D19)</f>
        <v>12000000</v>
      </c>
      <c r="E15" s="12">
        <f>SUM(E16:E19)</f>
        <v>12000000</v>
      </c>
    </row>
    <row r="16" spans="1:5" x14ac:dyDescent="0.3">
      <c r="A16" s="59">
        <v>21020104</v>
      </c>
      <c r="B16" s="48" t="s">
        <v>11</v>
      </c>
      <c r="C16" s="41"/>
      <c r="D16" s="41"/>
      <c r="E16" s="41"/>
    </row>
    <row r="17" spans="1:5" x14ac:dyDescent="0.3">
      <c r="A17" s="59">
        <v>21020108</v>
      </c>
      <c r="B17" s="48" t="s">
        <v>12</v>
      </c>
      <c r="C17" s="41"/>
      <c r="D17" s="41"/>
      <c r="E17" s="41"/>
    </row>
    <row r="18" spans="1:5" x14ac:dyDescent="0.3">
      <c r="A18" s="59">
        <v>21020109</v>
      </c>
      <c r="B18" s="48" t="s">
        <v>811</v>
      </c>
      <c r="C18" s="41">
        <v>12000000</v>
      </c>
      <c r="D18" s="41">
        <v>12000000</v>
      </c>
      <c r="E18" s="41">
        <v>12000000</v>
      </c>
    </row>
    <row r="19" spans="1:5" x14ac:dyDescent="0.3">
      <c r="A19" s="59">
        <v>21020109</v>
      </c>
      <c r="B19" s="48" t="s">
        <v>13</v>
      </c>
      <c r="C19" s="41"/>
      <c r="D19" s="41"/>
      <c r="E19" s="41"/>
    </row>
    <row r="20" spans="1:5" s="1" customFormat="1" x14ac:dyDescent="0.3">
      <c r="A20" s="3">
        <v>210202</v>
      </c>
      <c r="B20" s="3" t="s">
        <v>14</v>
      </c>
      <c r="C20" s="12">
        <f>SUM(C21)</f>
        <v>0</v>
      </c>
      <c r="D20" s="12">
        <f t="shared" ref="D20:E20" si="2">SUM(D21)</f>
        <v>0</v>
      </c>
      <c r="E20" s="12">
        <f t="shared" si="2"/>
        <v>0</v>
      </c>
    </row>
    <row r="21" spans="1:5" x14ac:dyDescent="0.3">
      <c r="A21" s="59">
        <v>21020207</v>
      </c>
      <c r="B21" s="48" t="s">
        <v>15</v>
      </c>
      <c r="C21" s="41"/>
      <c r="D21" s="41"/>
      <c r="E21" s="41"/>
    </row>
    <row r="22" spans="1:5" s="1" customFormat="1" x14ac:dyDescent="0.3">
      <c r="A22" s="3">
        <v>210301</v>
      </c>
      <c r="B22" s="3" t="s">
        <v>16</v>
      </c>
      <c r="C22" s="12">
        <f>SUM(C23:C25)</f>
        <v>0</v>
      </c>
      <c r="D22" s="12">
        <f t="shared" ref="D22:E22" si="3">SUM(D23:D25)</f>
        <v>0</v>
      </c>
      <c r="E22" s="12">
        <f t="shared" si="3"/>
        <v>0</v>
      </c>
    </row>
    <row r="23" spans="1:5" x14ac:dyDescent="0.3">
      <c r="A23" s="59">
        <v>21030101</v>
      </c>
      <c r="B23" s="48" t="s">
        <v>17</v>
      </c>
      <c r="C23" s="41"/>
      <c r="D23" s="41"/>
      <c r="E23" s="41"/>
    </row>
    <row r="24" spans="1:5" x14ac:dyDescent="0.3">
      <c r="A24" s="59">
        <v>21030102</v>
      </c>
      <c r="B24" s="48" t="s">
        <v>18</v>
      </c>
      <c r="C24" s="41"/>
      <c r="D24" s="41"/>
      <c r="E24" s="41"/>
    </row>
    <row r="25" spans="1:5" x14ac:dyDescent="0.3">
      <c r="A25" s="59">
        <v>21030104</v>
      </c>
      <c r="B25" s="48" t="s">
        <v>19</v>
      </c>
      <c r="C25" s="41"/>
      <c r="D25" s="41"/>
      <c r="E25" s="41"/>
    </row>
    <row r="26" spans="1:5" x14ac:dyDescent="0.3">
      <c r="A26" s="59"/>
      <c r="B26" s="48"/>
      <c r="C26" s="41"/>
      <c r="D26" s="41"/>
      <c r="E26" s="41"/>
    </row>
    <row r="27" spans="1:5" x14ac:dyDescent="0.3">
      <c r="A27" s="59"/>
      <c r="B27" s="48"/>
      <c r="C27" s="41"/>
      <c r="D27" s="41"/>
      <c r="E27" s="41"/>
    </row>
  </sheetData>
  <sheetProtection algorithmName="SHA-512" hashValue="5Mof8GdECor/e9C9367spOcQ0R79efI57RV/p1ZtGp3jyKjRqtMfRSzaVNmCqTZXcKxOT4Cn6smsb2kz8U/ytQ==" saltValue="K8tKtGrhk1j+IfCoNufq8A=="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54</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3:E98"/>
  <sheetViews>
    <sheetView view="pageBreakPreview" topLeftCell="A58" zoomScale="90" zoomScaleNormal="140" zoomScaleSheetLayoutView="90" workbookViewId="0">
      <selection activeCell="D90" sqref="D90"/>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3" spans="1:5" x14ac:dyDescent="0.3">
      <c r="A3" s="108" t="s">
        <v>529</v>
      </c>
      <c r="B3" s="108"/>
      <c r="C3" s="108"/>
      <c r="D3" s="108"/>
      <c r="E3" s="108"/>
    </row>
    <row r="4" spans="1:5" ht="28.9" customHeight="1" x14ac:dyDescent="0.3">
      <c r="A4" s="112" t="s">
        <v>750</v>
      </c>
      <c r="B4" s="112"/>
      <c r="C4" s="112"/>
      <c r="D4" s="112"/>
      <c r="E4" s="112"/>
    </row>
    <row r="5" spans="1:5" x14ac:dyDescent="0.3">
      <c r="A5" s="109" t="s">
        <v>683</v>
      </c>
      <c r="B5" s="109"/>
      <c r="C5" s="109"/>
      <c r="D5" s="109"/>
      <c r="E5" s="109"/>
    </row>
    <row r="6" spans="1:5" ht="45" x14ac:dyDescent="0.3">
      <c r="A6" s="58" t="s">
        <v>0</v>
      </c>
      <c r="B6" s="58" t="s">
        <v>1</v>
      </c>
      <c r="C6" s="50" t="s">
        <v>596</v>
      </c>
      <c r="D6" s="50" t="s">
        <v>597</v>
      </c>
      <c r="E6" s="50" t="s">
        <v>598</v>
      </c>
    </row>
    <row r="7" spans="1:5" s="1" customFormat="1" x14ac:dyDescent="0.3">
      <c r="A7" s="4">
        <v>2</v>
      </c>
      <c r="B7" s="5" t="s">
        <v>20</v>
      </c>
      <c r="C7" s="12">
        <f>C8+C84+C88+C93</f>
        <v>530236106</v>
      </c>
      <c r="D7" s="12">
        <f t="shared" ref="D7:E7" si="0">D8+D84+D88+D93</f>
        <v>60332656.730000004</v>
      </c>
      <c r="E7" s="12">
        <f t="shared" si="0"/>
        <v>194600000</v>
      </c>
    </row>
    <row r="8" spans="1:5" s="1" customFormat="1" x14ac:dyDescent="0.3">
      <c r="A8" s="4">
        <v>2202</v>
      </c>
      <c r="B8" s="5" t="s">
        <v>21</v>
      </c>
      <c r="C8" s="12">
        <f>C9+C14+C22+C36+C45+C48+C54+C63+C67+C70</f>
        <v>42000000</v>
      </c>
      <c r="D8" s="12">
        <f t="shared" ref="D8:E8" si="1">D9+D14+D22+D36+D45+D48+D54+D63+D67+D70</f>
        <v>18293500</v>
      </c>
      <c r="E8" s="12">
        <f t="shared" si="1"/>
        <v>44000000</v>
      </c>
    </row>
    <row r="9" spans="1:5" s="1" customFormat="1" x14ac:dyDescent="0.3">
      <c r="A9" s="4">
        <v>220201</v>
      </c>
      <c r="B9" s="5" t="s">
        <v>22</v>
      </c>
      <c r="C9" s="12">
        <f>SUM(C10:C13)</f>
        <v>3000000</v>
      </c>
      <c r="D9" s="12">
        <f t="shared" ref="D9:E9" si="2">SUM(D10:D13)</f>
        <v>1155000</v>
      </c>
      <c r="E9" s="12">
        <f t="shared" si="2"/>
        <v>2000000</v>
      </c>
    </row>
    <row r="10" spans="1:5" x14ac:dyDescent="0.3">
      <c r="A10" s="43">
        <v>22020101</v>
      </c>
      <c r="B10" s="44" t="s">
        <v>23</v>
      </c>
      <c r="C10" s="41"/>
      <c r="D10" s="41"/>
      <c r="E10" s="41"/>
    </row>
    <row r="11" spans="1:5" x14ac:dyDescent="0.3">
      <c r="A11" s="43">
        <v>22020102</v>
      </c>
      <c r="B11" s="44" t="s">
        <v>24</v>
      </c>
      <c r="C11" s="41">
        <v>3000000</v>
      </c>
      <c r="D11" s="41">
        <v>1155000</v>
      </c>
      <c r="E11" s="41">
        <v>2000000</v>
      </c>
    </row>
    <row r="12" spans="1:5" x14ac:dyDescent="0.3">
      <c r="A12" s="43">
        <v>22020103</v>
      </c>
      <c r="B12" s="44" t="s">
        <v>25</v>
      </c>
      <c r="C12" s="41"/>
      <c r="D12" s="41"/>
      <c r="E12" s="41"/>
    </row>
    <row r="13" spans="1:5" x14ac:dyDescent="0.3">
      <c r="A13" s="43">
        <v>22020104</v>
      </c>
      <c r="B13" s="44" t="s">
        <v>26</v>
      </c>
      <c r="C13" s="41"/>
      <c r="D13" s="41"/>
      <c r="E13" s="41"/>
    </row>
    <row r="14" spans="1:5" s="1" customFormat="1" x14ac:dyDescent="0.3">
      <c r="A14" s="4">
        <v>220202</v>
      </c>
      <c r="B14" s="5" t="s">
        <v>27</v>
      </c>
      <c r="C14" s="12">
        <f>SUM(C15:C21)</f>
        <v>0</v>
      </c>
      <c r="D14" s="12">
        <f>SUM(D15:D21)</f>
        <v>0</v>
      </c>
      <c r="E14" s="12">
        <f>SUM(E15:E21)</f>
        <v>0</v>
      </c>
    </row>
    <row r="15" spans="1:5" x14ac:dyDescent="0.3">
      <c r="A15" s="43">
        <v>22020201</v>
      </c>
      <c r="B15" s="44" t="s">
        <v>28</v>
      </c>
      <c r="C15" s="41"/>
      <c r="D15" s="41"/>
      <c r="E15" s="41"/>
    </row>
    <row r="16" spans="1:5" x14ac:dyDescent="0.3">
      <c r="A16" s="43">
        <v>22020202</v>
      </c>
      <c r="B16" s="44" t="s">
        <v>29</v>
      </c>
      <c r="C16" s="41"/>
      <c r="D16" s="41"/>
      <c r="E16" s="41"/>
    </row>
    <row r="17" spans="1:5" x14ac:dyDescent="0.3">
      <c r="A17" s="43">
        <v>22020203</v>
      </c>
      <c r="B17" s="44" t="s">
        <v>30</v>
      </c>
      <c r="C17" s="41"/>
      <c r="D17" s="41"/>
      <c r="E17" s="41"/>
    </row>
    <row r="18" spans="1:5" x14ac:dyDescent="0.3">
      <c r="A18" s="43">
        <v>22020204</v>
      </c>
      <c r="B18" s="44" t="s">
        <v>31</v>
      </c>
      <c r="C18" s="41"/>
      <c r="D18" s="41"/>
      <c r="E18" s="41"/>
    </row>
    <row r="19" spans="1:5" x14ac:dyDescent="0.3">
      <c r="A19" s="43">
        <v>22020205</v>
      </c>
      <c r="B19" s="44" t="s">
        <v>32</v>
      </c>
      <c r="C19" s="41"/>
      <c r="D19" s="41"/>
      <c r="E19" s="41"/>
    </row>
    <row r="20" spans="1:5" x14ac:dyDescent="0.3">
      <c r="A20" s="43">
        <v>22020206</v>
      </c>
      <c r="B20" s="44" t="s">
        <v>33</v>
      </c>
      <c r="C20" s="41"/>
      <c r="D20" s="41"/>
      <c r="E20" s="41"/>
    </row>
    <row r="21" spans="1:5" x14ac:dyDescent="0.3">
      <c r="A21" s="43">
        <v>22020210</v>
      </c>
      <c r="B21" s="44" t="s">
        <v>34</v>
      </c>
      <c r="C21" s="41"/>
      <c r="D21" s="41"/>
      <c r="E21" s="41"/>
    </row>
    <row r="22" spans="1:5" s="1" customFormat="1" x14ac:dyDescent="0.3">
      <c r="A22" s="4">
        <v>220203</v>
      </c>
      <c r="B22" s="5" t="s">
        <v>35</v>
      </c>
      <c r="C22" s="12">
        <f>SUM(C23:C35)</f>
        <v>2500000</v>
      </c>
      <c r="D22" s="12">
        <f t="shared" ref="D22:E22" si="3">SUM(D23:D35)</f>
        <v>500000</v>
      </c>
      <c r="E22" s="12">
        <f t="shared" si="3"/>
        <v>3500000</v>
      </c>
    </row>
    <row r="23" spans="1:5" x14ac:dyDescent="0.3">
      <c r="A23" s="43">
        <v>22020301</v>
      </c>
      <c r="B23" s="44" t="s">
        <v>36</v>
      </c>
      <c r="C23" s="41">
        <v>2500000</v>
      </c>
      <c r="D23" s="41">
        <v>500000</v>
      </c>
      <c r="E23" s="41">
        <v>500000</v>
      </c>
    </row>
    <row r="24" spans="1:5" x14ac:dyDescent="0.3">
      <c r="A24" s="43">
        <v>22020302</v>
      </c>
      <c r="B24" s="44" t="s">
        <v>37</v>
      </c>
      <c r="C24" s="41"/>
      <c r="D24" s="41"/>
      <c r="E24" s="41">
        <v>2000000</v>
      </c>
    </row>
    <row r="25" spans="1:5" x14ac:dyDescent="0.3">
      <c r="A25" s="43">
        <v>22020303</v>
      </c>
      <c r="B25" s="44" t="s">
        <v>38</v>
      </c>
      <c r="C25" s="41"/>
      <c r="D25" s="41"/>
      <c r="E25" s="41">
        <v>500000</v>
      </c>
    </row>
    <row r="26" spans="1:5" x14ac:dyDescent="0.3">
      <c r="A26" s="43">
        <v>22020304</v>
      </c>
      <c r="B26" s="44" t="s">
        <v>39</v>
      </c>
      <c r="C26" s="41"/>
      <c r="D26" s="41"/>
      <c r="E26" s="41">
        <v>500000</v>
      </c>
    </row>
    <row r="27" spans="1:5" x14ac:dyDescent="0.3">
      <c r="A27" s="43">
        <v>22020305</v>
      </c>
      <c r="B27" s="44" t="s">
        <v>40</v>
      </c>
      <c r="C27" s="41"/>
      <c r="D27" s="41"/>
      <c r="E27" s="41"/>
    </row>
    <row r="28" spans="1:5" x14ac:dyDescent="0.3">
      <c r="A28" s="43">
        <v>22020306</v>
      </c>
      <c r="B28" s="44" t="s">
        <v>41</v>
      </c>
      <c r="C28" s="41"/>
      <c r="D28" s="41"/>
      <c r="E28" s="41"/>
    </row>
    <row r="29" spans="1:5" x14ac:dyDescent="0.3">
      <c r="A29" s="43">
        <v>22020307</v>
      </c>
      <c r="B29" s="44" t="s">
        <v>42</v>
      </c>
      <c r="C29" s="41"/>
      <c r="D29" s="41"/>
      <c r="E29" s="41"/>
    </row>
    <row r="30" spans="1:5" x14ac:dyDescent="0.3">
      <c r="A30" s="43">
        <v>22020308</v>
      </c>
      <c r="B30" s="44" t="s">
        <v>43</v>
      </c>
      <c r="C30" s="41"/>
      <c r="D30" s="41"/>
      <c r="E30" s="41"/>
    </row>
    <row r="31" spans="1:5" x14ac:dyDescent="0.3">
      <c r="A31" s="43">
        <v>22020309</v>
      </c>
      <c r="B31" s="44" t="s">
        <v>44</v>
      </c>
      <c r="C31" s="41"/>
      <c r="D31" s="41"/>
      <c r="E31" s="41"/>
    </row>
    <row r="32" spans="1:5" x14ac:dyDescent="0.3">
      <c r="A32" s="43">
        <v>22020310</v>
      </c>
      <c r="B32" s="44" t="s">
        <v>45</v>
      </c>
      <c r="C32" s="41"/>
      <c r="D32" s="41"/>
      <c r="E32" s="41"/>
    </row>
    <row r="33" spans="1:5" x14ac:dyDescent="0.3">
      <c r="A33" s="43">
        <v>22020311</v>
      </c>
      <c r="B33" s="44" t="s">
        <v>46</v>
      </c>
      <c r="C33" s="41"/>
      <c r="D33" s="41"/>
      <c r="E33" s="41"/>
    </row>
    <row r="34" spans="1:5" x14ac:dyDescent="0.3">
      <c r="A34" s="43">
        <v>22020312</v>
      </c>
      <c r="B34" s="44" t="s">
        <v>47</v>
      </c>
      <c r="C34" s="41"/>
      <c r="D34" s="41"/>
      <c r="E34" s="41"/>
    </row>
    <row r="35" spans="1:5" x14ac:dyDescent="0.3">
      <c r="A35" s="43">
        <v>22020313</v>
      </c>
      <c r="B35" s="44" t="s">
        <v>48</v>
      </c>
      <c r="C35" s="41"/>
      <c r="D35" s="41"/>
      <c r="E35" s="41"/>
    </row>
    <row r="36" spans="1:5" s="1" customFormat="1" x14ac:dyDescent="0.3">
      <c r="A36" s="4">
        <v>220204</v>
      </c>
      <c r="B36" s="5" t="s">
        <v>49</v>
      </c>
      <c r="C36" s="12">
        <f>SUM(C37:C44)</f>
        <v>5000000</v>
      </c>
      <c r="D36" s="12">
        <f t="shared" ref="D36:E36" si="4">SUM(D37:D44)</f>
        <v>1480000</v>
      </c>
      <c r="E36" s="12">
        <f t="shared" si="4"/>
        <v>2000000</v>
      </c>
    </row>
    <row r="37" spans="1:5" x14ac:dyDescent="0.3">
      <c r="A37" s="43">
        <v>22020401</v>
      </c>
      <c r="B37" s="44" t="s">
        <v>50</v>
      </c>
      <c r="C37" s="41">
        <v>3000000</v>
      </c>
      <c r="D37" s="41">
        <v>680000</v>
      </c>
      <c r="E37" s="41">
        <v>1000000</v>
      </c>
    </row>
    <row r="38" spans="1:5" x14ac:dyDescent="0.3">
      <c r="A38" s="43">
        <v>22020402</v>
      </c>
      <c r="B38" s="44" t="s">
        <v>51</v>
      </c>
      <c r="C38" s="41">
        <v>2000000</v>
      </c>
      <c r="D38" s="41">
        <v>800000</v>
      </c>
      <c r="E38" s="41">
        <v>1000000</v>
      </c>
    </row>
    <row r="39" spans="1:5" x14ac:dyDescent="0.3">
      <c r="A39" s="43">
        <v>22020403</v>
      </c>
      <c r="B39" s="44" t="s">
        <v>52</v>
      </c>
      <c r="C39" s="41"/>
      <c r="D39" s="41"/>
      <c r="E39" s="41"/>
    </row>
    <row r="40" spans="1:5" x14ac:dyDescent="0.3">
      <c r="A40" s="43">
        <v>22020404</v>
      </c>
      <c r="B40" s="44" t="s">
        <v>53</v>
      </c>
      <c r="C40" s="41"/>
      <c r="D40" s="41"/>
      <c r="E40" s="41"/>
    </row>
    <row r="41" spans="1:5" x14ac:dyDescent="0.3">
      <c r="A41" s="43">
        <v>22020405</v>
      </c>
      <c r="B41" s="44" t="s">
        <v>54</v>
      </c>
      <c r="C41" s="41"/>
      <c r="D41" s="41"/>
      <c r="E41" s="41"/>
    </row>
    <row r="42" spans="1:5" x14ac:dyDescent="0.3">
      <c r="A42" s="43">
        <v>22020406</v>
      </c>
      <c r="B42" s="44" t="s">
        <v>55</v>
      </c>
      <c r="C42" s="41"/>
      <c r="D42" s="41"/>
      <c r="E42" s="41"/>
    </row>
    <row r="43" spans="1:5" x14ac:dyDescent="0.3">
      <c r="A43" s="43">
        <v>22020410</v>
      </c>
      <c r="B43" s="44" t="s">
        <v>56</v>
      </c>
      <c r="C43" s="41"/>
      <c r="D43" s="41"/>
      <c r="E43" s="41"/>
    </row>
    <row r="44" spans="1:5" x14ac:dyDescent="0.3">
      <c r="A44" s="43">
        <v>22020411</v>
      </c>
      <c r="B44" s="44" t="s">
        <v>57</v>
      </c>
      <c r="C44" s="41"/>
      <c r="D44" s="41"/>
      <c r="E44" s="41"/>
    </row>
    <row r="45" spans="1:5" s="1" customFormat="1" x14ac:dyDescent="0.3">
      <c r="A45" s="4">
        <v>220205</v>
      </c>
      <c r="B45" s="5" t="s">
        <v>58</v>
      </c>
      <c r="C45" s="12">
        <f>SUM(C46:C47)</f>
        <v>0</v>
      </c>
      <c r="D45" s="12">
        <f t="shared" ref="D45:E45" si="5">SUM(D46:D47)</f>
        <v>0</v>
      </c>
      <c r="E45" s="12">
        <f t="shared" si="5"/>
        <v>0</v>
      </c>
    </row>
    <row r="46" spans="1:5" x14ac:dyDescent="0.3">
      <c r="A46" s="43">
        <v>22020501</v>
      </c>
      <c r="B46" s="44" t="s">
        <v>59</v>
      </c>
      <c r="C46" s="41"/>
      <c r="D46" s="41"/>
      <c r="E46" s="41"/>
    </row>
    <row r="47" spans="1:5" x14ac:dyDescent="0.3">
      <c r="A47" s="43">
        <v>22020502</v>
      </c>
      <c r="B47" s="44" t="s">
        <v>60</v>
      </c>
      <c r="C47" s="41"/>
      <c r="D47" s="41"/>
      <c r="E47" s="41"/>
    </row>
    <row r="48" spans="1:5" s="1" customFormat="1" x14ac:dyDescent="0.3">
      <c r="A48" s="4">
        <v>220206</v>
      </c>
      <c r="B48" s="5" t="s">
        <v>61</v>
      </c>
      <c r="C48" s="12">
        <f>SUM(C49:C53)</f>
        <v>0</v>
      </c>
      <c r="D48" s="12">
        <f t="shared" ref="D48:E48" si="6">SUM(D49:D53)</f>
        <v>0</v>
      </c>
      <c r="E48" s="12">
        <f t="shared" si="6"/>
        <v>0</v>
      </c>
    </row>
    <row r="49" spans="1:5" x14ac:dyDescent="0.3">
      <c r="A49" s="43">
        <v>22020601</v>
      </c>
      <c r="B49" s="44" t="s">
        <v>62</v>
      </c>
      <c r="C49" s="41"/>
      <c r="D49" s="41"/>
      <c r="E49" s="41"/>
    </row>
    <row r="50" spans="1:5" x14ac:dyDescent="0.3">
      <c r="A50" s="43">
        <v>22020602</v>
      </c>
      <c r="B50" s="44" t="s">
        <v>63</v>
      </c>
      <c r="C50" s="41"/>
      <c r="D50" s="41"/>
      <c r="E50" s="41"/>
    </row>
    <row r="51" spans="1:5" x14ac:dyDescent="0.3">
      <c r="A51" s="43">
        <v>22020603</v>
      </c>
      <c r="B51" s="44" t="s">
        <v>64</v>
      </c>
      <c r="C51" s="41"/>
      <c r="D51" s="41"/>
      <c r="E51" s="41"/>
    </row>
    <row r="52" spans="1:5" x14ac:dyDescent="0.3">
      <c r="A52" s="43">
        <v>22020604</v>
      </c>
      <c r="B52" s="44" t="s">
        <v>65</v>
      </c>
      <c r="C52" s="41"/>
      <c r="D52" s="41"/>
      <c r="E52" s="41"/>
    </row>
    <row r="53" spans="1:5" x14ac:dyDescent="0.3">
      <c r="A53" s="43">
        <v>22020605</v>
      </c>
      <c r="B53" s="44" t="s">
        <v>66</v>
      </c>
      <c r="C53" s="41"/>
      <c r="D53" s="41"/>
      <c r="E53" s="41"/>
    </row>
    <row r="54" spans="1:5" s="1" customFormat="1" x14ac:dyDescent="0.3">
      <c r="A54" s="4">
        <v>220207</v>
      </c>
      <c r="B54" s="5" t="s">
        <v>67</v>
      </c>
      <c r="C54" s="12">
        <f>SUM(C55:C62)</f>
        <v>0</v>
      </c>
      <c r="D54" s="12">
        <f t="shared" ref="D54:E54" si="7">SUM(D55:D62)</f>
        <v>0</v>
      </c>
      <c r="E54" s="12">
        <f t="shared" si="7"/>
        <v>0</v>
      </c>
    </row>
    <row r="55" spans="1:5" x14ac:dyDescent="0.3">
      <c r="A55" s="43">
        <v>22020701</v>
      </c>
      <c r="B55" s="44" t="s">
        <v>68</v>
      </c>
      <c r="C55" s="41"/>
      <c r="D55" s="41"/>
      <c r="E55" s="41"/>
    </row>
    <row r="56" spans="1:5" x14ac:dyDescent="0.3">
      <c r="A56" s="43">
        <v>22020702</v>
      </c>
      <c r="B56" s="44" t="s">
        <v>69</v>
      </c>
      <c r="C56" s="41"/>
      <c r="D56" s="41"/>
      <c r="E56" s="41"/>
    </row>
    <row r="57" spans="1:5" x14ac:dyDescent="0.3">
      <c r="A57" s="43">
        <v>22020703</v>
      </c>
      <c r="B57" s="44" t="s">
        <v>70</v>
      </c>
      <c r="C57" s="41"/>
      <c r="D57" s="41"/>
      <c r="E57" s="41"/>
    </row>
    <row r="58" spans="1:5" x14ac:dyDescent="0.3">
      <c r="A58" s="43">
        <v>22020707</v>
      </c>
      <c r="B58" s="44" t="s">
        <v>71</v>
      </c>
      <c r="C58" s="41"/>
      <c r="D58" s="41"/>
      <c r="E58" s="41"/>
    </row>
    <row r="59" spans="1:5" x14ac:dyDescent="0.3">
      <c r="A59" s="43">
        <v>22020708</v>
      </c>
      <c r="B59" s="44" t="s">
        <v>72</v>
      </c>
      <c r="C59" s="41"/>
      <c r="D59" s="41"/>
      <c r="E59" s="41"/>
    </row>
    <row r="60" spans="1:5" x14ac:dyDescent="0.3">
      <c r="A60" s="43">
        <v>22020709</v>
      </c>
      <c r="B60" s="44" t="s">
        <v>73</v>
      </c>
      <c r="C60" s="41"/>
      <c r="D60" s="41"/>
      <c r="E60" s="41"/>
    </row>
    <row r="61" spans="1:5" x14ac:dyDescent="0.3">
      <c r="A61" s="43">
        <v>22020711</v>
      </c>
      <c r="B61" s="44" t="s">
        <v>74</v>
      </c>
      <c r="C61" s="41"/>
      <c r="D61" s="41"/>
      <c r="E61" s="41"/>
    </row>
    <row r="62" spans="1:5" x14ac:dyDescent="0.3">
      <c r="A62" s="43">
        <v>22020712</v>
      </c>
      <c r="B62" s="44" t="s">
        <v>75</v>
      </c>
      <c r="C62" s="41"/>
      <c r="D62" s="41"/>
      <c r="E62" s="41"/>
    </row>
    <row r="63" spans="1:5" s="1" customFormat="1" x14ac:dyDescent="0.3">
      <c r="A63" s="4">
        <v>220208</v>
      </c>
      <c r="B63" s="5" t="s">
        <v>76</v>
      </c>
      <c r="C63" s="12">
        <f>SUM(C64:C66)</f>
        <v>0</v>
      </c>
      <c r="D63" s="12">
        <f t="shared" ref="D63:E63" si="8">SUM(D64:D66)</f>
        <v>0</v>
      </c>
      <c r="E63" s="12">
        <f t="shared" si="8"/>
        <v>500000</v>
      </c>
    </row>
    <row r="64" spans="1:5" x14ac:dyDescent="0.3">
      <c r="A64" s="43">
        <v>22020801</v>
      </c>
      <c r="B64" s="44" t="s">
        <v>77</v>
      </c>
      <c r="C64" s="41"/>
      <c r="D64" s="41"/>
      <c r="E64" s="41">
        <v>500000</v>
      </c>
    </row>
    <row r="65" spans="1:5" x14ac:dyDescent="0.3">
      <c r="A65" s="43">
        <v>22020802</v>
      </c>
      <c r="B65" s="44" t="s">
        <v>78</v>
      </c>
      <c r="C65" s="41"/>
      <c r="D65" s="41"/>
      <c r="E65" s="41"/>
    </row>
    <row r="66" spans="1:5" x14ac:dyDescent="0.3">
      <c r="A66" s="43">
        <v>22020803</v>
      </c>
      <c r="B66" s="44" t="s">
        <v>79</v>
      </c>
      <c r="C66" s="41"/>
      <c r="D66" s="41"/>
      <c r="E66" s="41"/>
    </row>
    <row r="67" spans="1:5" s="1" customFormat="1" x14ac:dyDescent="0.3">
      <c r="A67" s="4">
        <v>220209</v>
      </c>
      <c r="B67" s="5" t="s">
        <v>80</v>
      </c>
      <c r="C67" s="12">
        <f>SUM(C68:C69)</f>
        <v>0</v>
      </c>
      <c r="D67" s="12">
        <f t="shared" ref="D67:E67" si="9">SUM(D68:D69)</f>
        <v>0</v>
      </c>
      <c r="E67" s="12">
        <f t="shared" si="9"/>
        <v>0</v>
      </c>
    </row>
    <row r="68" spans="1:5" x14ac:dyDescent="0.3">
      <c r="A68" s="43">
        <v>22020901</v>
      </c>
      <c r="B68" s="44" t="s">
        <v>81</v>
      </c>
      <c r="C68" s="41"/>
      <c r="D68" s="41"/>
      <c r="E68" s="41"/>
    </row>
    <row r="69" spans="1:5" x14ac:dyDescent="0.3">
      <c r="A69" s="43">
        <v>22020902</v>
      </c>
      <c r="B69" s="44" t="s">
        <v>82</v>
      </c>
      <c r="C69" s="41"/>
      <c r="D69" s="41"/>
      <c r="E69" s="41"/>
    </row>
    <row r="70" spans="1:5" s="1" customFormat="1" x14ac:dyDescent="0.3">
      <c r="A70" s="4">
        <v>220210</v>
      </c>
      <c r="B70" s="5" t="s">
        <v>83</v>
      </c>
      <c r="C70" s="12">
        <f>SUM(C71:C83)</f>
        <v>31500000</v>
      </c>
      <c r="D70" s="12">
        <f t="shared" ref="D70:E70" si="10">SUM(D71:D83)</f>
        <v>15158500</v>
      </c>
      <c r="E70" s="12">
        <f t="shared" si="10"/>
        <v>36000000</v>
      </c>
    </row>
    <row r="71" spans="1:5" x14ac:dyDescent="0.3">
      <c r="A71" s="43">
        <v>22021001</v>
      </c>
      <c r="B71" s="44" t="s">
        <v>84</v>
      </c>
      <c r="C71" s="41">
        <v>4000000</v>
      </c>
      <c r="D71" s="41">
        <v>25000</v>
      </c>
      <c r="E71" s="41">
        <v>2500000</v>
      </c>
    </row>
    <row r="72" spans="1:5" x14ac:dyDescent="0.3">
      <c r="A72" s="43">
        <v>22021002</v>
      </c>
      <c r="B72" s="44" t="s">
        <v>85</v>
      </c>
      <c r="C72" s="41">
        <v>2500000</v>
      </c>
      <c r="D72" s="41">
        <v>750000</v>
      </c>
      <c r="E72" s="41">
        <v>1000000</v>
      </c>
    </row>
    <row r="73" spans="1:5" x14ac:dyDescent="0.3">
      <c r="A73" s="43">
        <v>22021003</v>
      </c>
      <c r="B73" s="44" t="s">
        <v>86</v>
      </c>
      <c r="C73" s="41"/>
      <c r="D73" s="41"/>
      <c r="E73" s="41">
        <v>1500000</v>
      </c>
    </row>
    <row r="74" spans="1:5" x14ac:dyDescent="0.3">
      <c r="A74" s="43">
        <v>22021004</v>
      </c>
      <c r="B74" s="44" t="s">
        <v>87</v>
      </c>
      <c r="C74" s="41"/>
      <c r="D74" s="41"/>
      <c r="E74" s="41">
        <v>2500000</v>
      </c>
    </row>
    <row r="75" spans="1:5" x14ac:dyDescent="0.3">
      <c r="A75" s="43">
        <v>22021006</v>
      </c>
      <c r="B75" s="44" t="s">
        <v>88</v>
      </c>
      <c r="C75" s="41"/>
      <c r="D75" s="41"/>
      <c r="E75" s="41"/>
    </row>
    <row r="76" spans="1:5" x14ac:dyDescent="0.3">
      <c r="A76" s="43">
        <v>22021007</v>
      </c>
      <c r="B76" s="44" t="s">
        <v>89</v>
      </c>
      <c r="C76" s="41">
        <v>25000000</v>
      </c>
      <c r="D76" s="41">
        <v>14383500</v>
      </c>
      <c r="E76" s="41">
        <v>25000000</v>
      </c>
    </row>
    <row r="77" spans="1:5" x14ac:dyDescent="0.3">
      <c r="A77" s="43">
        <v>22021008</v>
      </c>
      <c r="B77" s="44" t="s">
        <v>90</v>
      </c>
      <c r="C77" s="41"/>
      <c r="D77" s="41"/>
      <c r="E77" s="41"/>
    </row>
    <row r="78" spans="1:5" x14ac:dyDescent="0.3">
      <c r="A78" s="43">
        <v>22021009</v>
      </c>
      <c r="B78" s="44" t="s">
        <v>91</v>
      </c>
      <c r="C78" s="41"/>
      <c r="D78" s="41"/>
      <c r="E78" s="41">
        <v>2000000</v>
      </c>
    </row>
    <row r="79" spans="1:5" x14ac:dyDescent="0.3">
      <c r="A79" s="43">
        <v>22021010</v>
      </c>
      <c r="B79" s="44" t="s">
        <v>92</v>
      </c>
      <c r="C79" s="41"/>
      <c r="D79" s="41"/>
      <c r="E79" s="41"/>
    </row>
    <row r="80" spans="1:5" x14ac:dyDescent="0.3">
      <c r="A80" s="43">
        <v>22021014</v>
      </c>
      <c r="B80" s="44" t="s">
        <v>93</v>
      </c>
      <c r="C80" s="41"/>
      <c r="D80" s="41"/>
      <c r="E80" s="41"/>
    </row>
    <row r="81" spans="1:5" x14ac:dyDescent="0.3">
      <c r="A81" s="43">
        <v>22021020</v>
      </c>
      <c r="B81" s="44" t="s">
        <v>94</v>
      </c>
      <c r="C81" s="41"/>
      <c r="D81" s="41"/>
      <c r="E81" s="41"/>
    </row>
    <row r="82" spans="1:5" x14ac:dyDescent="0.3">
      <c r="A82" s="43">
        <v>22021050</v>
      </c>
      <c r="B82" s="44" t="s">
        <v>95</v>
      </c>
      <c r="C82" s="41"/>
      <c r="D82" s="41"/>
      <c r="E82" s="41"/>
    </row>
    <row r="83" spans="1:5" x14ac:dyDescent="0.3">
      <c r="A83" s="43">
        <v>22021052</v>
      </c>
      <c r="B83" s="44" t="s">
        <v>96</v>
      </c>
      <c r="C83" s="41"/>
      <c r="D83" s="41"/>
      <c r="E83" s="41">
        <v>1500000</v>
      </c>
    </row>
    <row r="84" spans="1:5" s="1" customFormat="1" x14ac:dyDescent="0.3">
      <c r="A84" s="4">
        <v>2204</v>
      </c>
      <c r="B84" s="5" t="s">
        <v>97</v>
      </c>
      <c r="C84" s="12">
        <f>C85</f>
        <v>473236106</v>
      </c>
      <c r="D84" s="12">
        <f t="shared" ref="D84:E84" si="11">D85</f>
        <v>33581471.140000001</v>
      </c>
      <c r="E84" s="12">
        <f t="shared" si="11"/>
        <v>100600000</v>
      </c>
    </row>
    <row r="85" spans="1:5" s="1" customFormat="1" x14ac:dyDescent="0.3">
      <c r="A85" s="4">
        <v>220401</v>
      </c>
      <c r="B85" s="5" t="s">
        <v>98</v>
      </c>
      <c r="C85" s="12">
        <f>SUM(C86:C87)</f>
        <v>473236106</v>
      </c>
      <c r="D85" s="12">
        <f>SUM(D86:D87)</f>
        <v>33581471.140000001</v>
      </c>
      <c r="E85" s="12">
        <f>SUM(E86:E87)</f>
        <v>100600000</v>
      </c>
    </row>
    <row r="86" spans="1:5" x14ac:dyDescent="0.3">
      <c r="A86" s="43">
        <v>22040105</v>
      </c>
      <c r="B86" s="44" t="s">
        <v>99</v>
      </c>
      <c r="C86" s="41">
        <v>43500000</v>
      </c>
      <c r="D86" s="41">
        <v>15625471.140000001</v>
      </c>
      <c r="E86" s="41"/>
    </row>
    <row r="87" spans="1:5" x14ac:dyDescent="0.3">
      <c r="A87" s="43">
        <v>22040109</v>
      </c>
      <c r="B87" s="44" t="s">
        <v>100</v>
      </c>
      <c r="C87" s="41">
        <v>429736106</v>
      </c>
      <c r="D87" s="41">
        <v>17956000</v>
      </c>
      <c r="E87" s="41">
        <v>100600000</v>
      </c>
    </row>
    <row r="88" spans="1:5" s="1" customFormat="1" x14ac:dyDescent="0.3">
      <c r="A88" s="4">
        <v>2205</v>
      </c>
      <c r="B88" s="5" t="s">
        <v>101</v>
      </c>
      <c r="C88" s="12">
        <f>C89</f>
        <v>15000000</v>
      </c>
      <c r="D88" s="12">
        <f t="shared" ref="D88:E88" si="12">D89</f>
        <v>8457685.5899999999</v>
      </c>
      <c r="E88" s="12">
        <f t="shared" si="12"/>
        <v>50000000</v>
      </c>
    </row>
    <row r="89" spans="1:5" s="1" customFormat="1" x14ac:dyDescent="0.3">
      <c r="A89" s="4">
        <v>220501</v>
      </c>
      <c r="B89" s="5" t="s">
        <v>102</v>
      </c>
      <c r="C89" s="12">
        <f>SUM(C90:C92)</f>
        <v>15000000</v>
      </c>
      <c r="D89" s="12">
        <f t="shared" ref="D89:E89" si="13">SUM(D90:D92)</f>
        <v>8457685.5899999999</v>
      </c>
      <c r="E89" s="12">
        <f t="shared" si="13"/>
        <v>50000000</v>
      </c>
    </row>
    <row r="90" spans="1:5" x14ac:dyDescent="0.3">
      <c r="A90" s="43">
        <v>22050105</v>
      </c>
      <c r="B90" s="44" t="s">
        <v>103</v>
      </c>
      <c r="C90" s="41"/>
      <c r="D90" s="41"/>
      <c r="E90" s="41"/>
    </row>
    <row r="91" spans="1:5" x14ac:dyDescent="0.3">
      <c r="A91" s="43">
        <v>22050108</v>
      </c>
      <c r="B91" s="44" t="s">
        <v>104</v>
      </c>
      <c r="C91" s="41">
        <v>15000000</v>
      </c>
      <c r="D91" s="41">
        <v>8457685.5899999999</v>
      </c>
      <c r="E91" s="41">
        <v>50000000</v>
      </c>
    </row>
    <row r="92" spans="1:5" x14ac:dyDescent="0.3">
      <c r="A92" s="43">
        <v>22050110</v>
      </c>
      <c r="B92" s="44" t="s">
        <v>105</v>
      </c>
      <c r="C92" s="41"/>
      <c r="D92" s="41"/>
      <c r="E92" s="41"/>
    </row>
    <row r="93" spans="1:5" s="1" customFormat="1" x14ac:dyDescent="0.3">
      <c r="A93" s="4">
        <v>2206</v>
      </c>
      <c r="B93" s="5" t="s">
        <v>106</v>
      </c>
      <c r="C93" s="12">
        <f>C94+C96</f>
        <v>0</v>
      </c>
      <c r="D93" s="12">
        <f t="shared" ref="D93:E93" si="14">D94+D96</f>
        <v>0</v>
      </c>
      <c r="E93" s="12">
        <f t="shared" si="14"/>
        <v>0</v>
      </c>
    </row>
    <row r="94" spans="1:5" s="1" customFormat="1" x14ac:dyDescent="0.3">
      <c r="A94" s="4">
        <v>220603</v>
      </c>
      <c r="B94" s="5" t="s">
        <v>107</v>
      </c>
      <c r="C94" s="12">
        <f>C95</f>
        <v>0</v>
      </c>
      <c r="D94" s="12">
        <f t="shared" ref="D94:E94" si="15">D95</f>
        <v>0</v>
      </c>
      <c r="E94" s="12">
        <f t="shared" si="15"/>
        <v>0</v>
      </c>
    </row>
    <row r="95" spans="1:5" x14ac:dyDescent="0.3">
      <c r="A95" s="43">
        <v>22060301</v>
      </c>
      <c r="B95" s="44" t="s">
        <v>108</v>
      </c>
      <c r="C95" s="41"/>
      <c r="D95" s="41"/>
      <c r="E95" s="41"/>
    </row>
    <row r="96" spans="1:5" s="1" customFormat="1" x14ac:dyDescent="0.3">
      <c r="A96" s="4">
        <v>220604</v>
      </c>
      <c r="B96" s="5" t="s">
        <v>109</v>
      </c>
      <c r="C96" s="12">
        <f>SUM(C97:C98)</f>
        <v>0</v>
      </c>
      <c r="D96" s="12">
        <f t="shared" ref="D96:E96" si="16">SUM(D97:D98)</f>
        <v>0</v>
      </c>
      <c r="E96" s="12">
        <f t="shared" si="16"/>
        <v>0</v>
      </c>
    </row>
    <row r="97" spans="1:5" x14ac:dyDescent="0.3">
      <c r="A97" s="43">
        <v>22060401</v>
      </c>
      <c r="B97" s="44" t="s">
        <v>110</v>
      </c>
      <c r="C97" s="41"/>
      <c r="D97" s="41"/>
      <c r="E97" s="41"/>
    </row>
    <row r="98" spans="1:5" x14ac:dyDescent="0.3">
      <c r="A98" s="48"/>
      <c r="B98" s="48"/>
      <c r="C98" s="41"/>
      <c r="D98" s="41"/>
      <c r="E98" s="41"/>
    </row>
  </sheetData>
  <sheetProtection algorithmName="SHA-512" hashValue="OMkiDBQbxTlUzt1/whtAHaDLVywWyQGC3UCbtQcJHoTsj/nVPhbtNMsHyTd0r1qWO6aIXZyVCCiTpiZRWi98Vg==" saltValue="/PcjgGdGL8BZJ5vNGV5UjQ==" spinCount="100000"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scale="89" orientation="landscape" r:id="rId1"/>
  <headerFooter>
    <oddFooter>&amp;CPage 57</oddFooter>
  </headerFooter>
  <rowBreaks count="2" manualBreakCount="2">
    <brk id="34" max="4" man="1"/>
    <brk id="68" max="1638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F79"/>
  <sheetViews>
    <sheetView view="pageBreakPreview" zoomScale="60" zoomScaleNormal="130" workbookViewId="0">
      <selection activeCell="A78" sqref="A78:XFD79"/>
    </sheetView>
  </sheetViews>
  <sheetFormatPr defaultColWidth="8.81640625" defaultRowHeight="15" x14ac:dyDescent="0.3"/>
  <cols>
    <col min="1" max="1" width="22.26953125" style="49" bestFit="1" customWidth="1"/>
    <col min="2" max="2" width="13.1796875" style="49" bestFit="1" customWidth="1"/>
    <col min="3" max="3" width="50" style="49" customWidth="1"/>
    <col min="4" max="4" width="23" style="49" customWidth="1"/>
    <col min="5" max="5" width="21.81640625" style="49" customWidth="1"/>
    <col min="6" max="6" width="23.1796875" style="49" customWidth="1"/>
    <col min="7" max="16384" width="8.81640625" style="49"/>
  </cols>
  <sheetData>
    <row r="1" spans="1:6" x14ac:dyDescent="0.3">
      <c r="A1" s="108" t="s">
        <v>143</v>
      </c>
      <c r="B1" s="108"/>
      <c r="C1" s="108"/>
      <c r="D1" s="108"/>
      <c r="E1" s="108"/>
    </row>
    <row r="2" spans="1:6" x14ac:dyDescent="0.3">
      <c r="A2" s="109" t="s">
        <v>751</v>
      </c>
      <c r="B2" s="109"/>
      <c r="C2" s="109"/>
      <c r="D2" s="109"/>
      <c r="E2" s="109"/>
    </row>
    <row r="3" spans="1:6" x14ac:dyDescent="0.3">
      <c r="A3" s="109" t="s">
        <v>683</v>
      </c>
      <c r="B3" s="109"/>
      <c r="C3" s="109"/>
      <c r="D3" s="109"/>
      <c r="E3" s="109"/>
    </row>
    <row r="5" spans="1:6" ht="45" x14ac:dyDescent="0.3">
      <c r="A5" s="50" t="s">
        <v>145</v>
      </c>
      <c r="B5" s="50" t="s">
        <v>144</v>
      </c>
      <c r="C5" s="50" t="s">
        <v>112</v>
      </c>
      <c r="D5" s="50" t="s">
        <v>596</v>
      </c>
      <c r="E5" s="50" t="s">
        <v>597</v>
      </c>
      <c r="F5" s="50" t="s">
        <v>598</v>
      </c>
    </row>
    <row r="6" spans="1:6" s="1" customFormat="1" x14ac:dyDescent="0.3">
      <c r="A6" s="8" t="s">
        <v>610</v>
      </c>
      <c r="B6" s="4">
        <v>3</v>
      </c>
      <c r="C6" s="5" t="s">
        <v>113</v>
      </c>
      <c r="D6" s="11">
        <f>D7+D27+D30+D33+D39+D48+D52+D64+D71+D77</f>
        <v>404000000</v>
      </c>
      <c r="E6" s="11">
        <f>E7+E27+E30+E33+E39+E48+E52+E64+E71+E77</f>
        <v>43630442.890000001</v>
      </c>
      <c r="F6" s="11">
        <f>F7+F27+F30+F33+F39+F48+F52+F64+F71+F77</f>
        <v>291500000</v>
      </c>
    </row>
    <row r="7" spans="1:6" s="1" customFormat="1" x14ac:dyDescent="0.3">
      <c r="A7" s="5"/>
      <c r="B7" s="4">
        <v>32010100</v>
      </c>
      <c r="C7" s="5" t="s">
        <v>114</v>
      </c>
      <c r="D7" s="11">
        <f>SUM(D8:D26)</f>
        <v>388000000</v>
      </c>
      <c r="E7" s="11">
        <f>SUM(E8:E26)</f>
        <v>36880442.890000001</v>
      </c>
      <c r="F7" s="11">
        <f>SUM(F8:F26)</f>
        <v>264500000</v>
      </c>
    </row>
    <row r="8" spans="1:6" x14ac:dyDescent="0.3">
      <c r="A8" s="42"/>
      <c r="B8" s="43">
        <v>32010101</v>
      </c>
      <c r="C8" s="44" t="s">
        <v>760</v>
      </c>
      <c r="D8" s="45"/>
      <c r="E8" s="45"/>
      <c r="F8" s="45"/>
    </row>
    <row r="9" spans="1:6" s="78" customFormat="1" ht="14.5" x14ac:dyDescent="0.35">
      <c r="A9" s="90"/>
      <c r="B9" s="68">
        <v>32010101</v>
      </c>
      <c r="C9" s="69" t="s">
        <v>886</v>
      </c>
      <c r="D9" s="99">
        <v>2000000</v>
      </c>
      <c r="E9" s="99">
        <v>1200000</v>
      </c>
      <c r="F9" s="98">
        <v>2000000</v>
      </c>
    </row>
    <row r="10" spans="1:6" s="78" customFormat="1" x14ac:dyDescent="0.35">
      <c r="A10" s="60" t="s">
        <v>611</v>
      </c>
      <c r="B10" s="68">
        <v>32010101</v>
      </c>
      <c r="C10" s="76" t="s">
        <v>813</v>
      </c>
      <c r="D10" s="102">
        <v>6000000</v>
      </c>
      <c r="E10" s="99">
        <v>0</v>
      </c>
      <c r="F10" s="98">
        <v>2500000</v>
      </c>
    </row>
    <row r="11" spans="1:6" s="78" customFormat="1" x14ac:dyDescent="0.35">
      <c r="A11" s="60" t="s">
        <v>612</v>
      </c>
      <c r="B11" s="68">
        <v>32010101</v>
      </c>
      <c r="C11" s="76" t="s">
        <v>814</v>
      </c>
      <c r="D11" s="102">
        <v>0</v>
      </c>
      <c r="E11" s="99"/>
      <c r="F11" s="98"/>
    </row>
    <row r="12" spans="1:6" s="78" customFormat="1" x14ac:dyDescent="0.35">
      <c r="A12" s="60"/>
      <c r="B12" s="68">
        <v>32010102</v>
      </c>
      <c r="C12" s="81" t="s">
        <v>762</v>
      </c>
      <c r="D12" s="98"/>
      <c r="E12" s="99"/>
      <c r="F12" s="98"/>
    </row>
    <row r="13" spans="1:6" s="78" customFormat="1" ht="43.5" customHeight="1" x14ac:dyDescent="0.35">
      <c r="A13" s="60" t="s">
        <v>643</v>
      </c>
      <c r="B13" s="68">
        <v>32010102</v>
      </c>
      <c r="C13" s="79" t="s">
        <v>887</v>
      </c>
      <c r="D13" s="98">
        <v>200000000</v>
      </c>
      <c r="E13" s="98">
        <v>3950113.16</v>
      </c>
      <c r="F13" s="98">
        <v>50000000</v>
      </c>
    </row>
    <row r="14" spans="1:6" s="78" customFormat="1" ht="25" x14ac:dyDescent="0.35">
      <c r="A14" s="60" t="s">
        <v>644</v>
      </c>
      <c r="B14" s="68">
        <v>32010102</v>
      </c>
      <c r="C14" s="75" t="s">
        <v>815</v>
      </c>
      <c r="D14" s="98">
        <v>30000000</v>
      </c>
      <c r="E14" s="98">
        <v>12000000</v>
      </c>
      <c r="F14" s="98">
        <v>10000000</v>
      </c>
    </row>
    <row r="15" spans="1:6" s="78" customFormat="1" ht="93" customHeight="1" x14ac:dyDescent="0.35">
      <c r="A15" s="60" t="s">
        <v>645</v>
      </c>
      <c r="B15" s="68">
        <v>32010102</v>
      </c>
      <c r="C15" s="75" t="s">
        <v>888</v>
      </c>
      <c r="D15" s="103">
        <v>8000000</v>
      </c>
      <c r="E15" s="98">
        <v>5250000</v>
      </c>
      <c r="F15" s="98">
        <v>55000000</v>
      </c>
    </row>
    <row r="16" spans="1:6" s="78" customFormat="1" hidden="1" x14ac:dyDescent="0.35">
      <c r="A16" s="60"/>
      <c r="B16" s="68">
        <v>32010103</v>
      </c>
      <c r="C16" s="81" t="s">
        <v>816</v>
      </c>
      <c r="D16" s="98"/>
      <c r="E16" s="99"/>
      <c r="F16" s="98"/>
    </row>
    <row r="17" spans="1:6" s="78" customFormat="1" hidden="1" x14ac:dyDescent="0.35">
      <c r="A17" s="60"/>
      <c r="B17" s="68">
        <v>32010104</v>
      </c>
      <c r="C17" s="81" t="s">
        <v>244</v>
      </c>
      <c r="D17" s="98"/>
      <c r="E17" s="99"/>
      <c r="F17" s="98"/>
    </row>
    <row r="18" spans="1:6" s="78" customFormat="1" hidden="1" x14ac:dyDescent="0.35">
      <c r="A18" s="60"/>
      <c r="B18" s="68">
        <v>32010151</v>
      </c>
      <c r="C18" s="81" t="s">
        <v>817</v>
      </c>
      <c r="D18" s="98"/>
      <c r="E18" s="99"/>
      <c r="F18" s="98"/>
    </row>
    <row r="19" spans="1:6" s="78" customFormat="1" ht="143.25" customHeight="1" x14ac:dyDescent="0.35">
      <c r="A19" s="60" t="s">
        <v>646</v>
      </c>
      <c r="B19" s="68">
        <v>32010151</v>
      </c>
      <c r="C19" s="79" t="s">
        <v>818</v>
      </c>
      <c r="D19" s="98">
        <v>17000000</v>
      </c>
      <c r="E19" s="98">
        <v>2353893.73</v>
      </c>
      <c r="F19" s="98">
        <v>40000000</v>
      </c>
    </row>
    <row r="20" spans="1:6" s="78" customFormat="1" ht="80.25" customHeight="1" x14ac:dyDescent="0.35">
      <c r="A20" s="60" t="s">
        <v>647</v>
      </c>
      <c r="B20" s="68">
        <v>32010151</v>
      </c>
      <c r="C20" s="91" t="s">
        <v>889</v>
      </c>
      <c r="D20" s="100">
        <v>73000000</v>
      </c>
      <c r="E20" s="100">
        <v>12126436</v>
      </c>
      <c r="F20" s="100">
        <v>50000000</v>
      </c>
    </row>
    <row r="21" spans="1:6" s="78" customFormat="1" ht="29.25" customHeight="1" x14ac:dyDescent="0.35">
      <c r="A21" s="60" t="s">
        <v>648</v>
      </c>
      <c r="B21" s="68">
        <v>32010151</v>
      </c>
      <c r="C21" s="91" t="s">
        <v>819</v>
      </c>
      <c r="D21" s="100"/>
      <c r="E21" s="100"/>
      <c r="F21" s="100">
        <v>30000000</v>
      </c>
    </row>
    <row r="22" spans="1:6" s="78" customFormat="1" x14ac:dyDescent="0.35">
      <c r="A22" s="60"/>
      <c r="B22" s="68">
        <v>32010152</v>
      </c>
      <c r="C22" s="80" t="s">
        <v>820</v>
      </c>
      <c r="D22" s="100"/>
      <c r="E22" s="101"/>
      <c r="F22" s="100"/>
    </row>
    <row r="23" spans="1:6" s="78" customFormat="1" x14ac:dyDescent="0.35">
      <c r="A23" s="60" t="s">
        <v>649</v>
      </c>
      <c r="B23" s="68">
        <v>32010152</v>
      </c>
      <c r="C23" s="86" t="s">
        <v>821</v>
      </c>
      <c r="D23" s="100">
        <v>52000000</v>
      </c>
      <c r="E23" s="101"/>
      <c r="F23" s="100">
        <v>20000000</v>
      </c>
    </row>
    <row r="24" spans="1:6" s="78" customFormat="1" ht="17.25" customHeight="1" x14ac:dyDescent="0.35">
      <c r="A24" s="60"/>
      <c r="B24" s="68">
        <v>32010153</v>
      </c>
      <c r="C24" s="80" t="s">
        <v>822</v>
      </c>
      <c r="D24" s="100"/>
      <c r="E24" s="101"/>
      <c r="F24" s="100"/>
    </row>
    <row r="25" spans="1:6" s="78" customFormat="1" ht="17.25" customHeight="1" x14ac:dyDescent="0.35">
      <c r="A25" s="60" t="s">
        <v>642</v>
      </c>
      <c r="B25" s="68">
        <v>32010153</v>
      </c>
      <c r="C25" s="86" t="s">
        <v>823</v>
      </c>
      <c r="D25" s="100">
        <v>0</v>
      </c>
      <c r="E25" s="101"/>
      <c r="F25" s="100">
        <v>5000000</v>
      </c>
    </row>
    <row r="26" spans="1:6" hidden="1" x14ac:dyDescent="0.3">
      <c r="A26" s="44"/>
      <c r="B26" s="43"/>
      <c r="C26" s="44"/>
      <c r="D26" s="45"/>
      <c r="E26" s="45"/>
      <c r="F26" s="45"/>
    </row>
    <row r="27" spans="1:6" s="1" customFormat="1" x14ac:dyDescent="0.3">
      <c r="A27" s="5"/>
      <c r="B27" s="4">
        <v>32010200</v>
      </c>
      <c r="C27" s="5" t="s">
        <v>116</v>
      </c>
      <c r="D27" s="11">
        <f>SUM(D28:D29)</f>
        <v>0</v>
      </c>
      <c r="E27" s="11">
        <f>SUM(E28:E29)</f>
        <v>0</v>
      </c>
      <c r="F27" s="11">
        <f>SUM(F28:F29)</f>
        <v>0</v>
      </c>
    </row>
    <row r="28" spans="1:6" hidden="1" x14ac:dyDescent="0.3">
      <c r="A28" s="42"/>
      <c r="B28" s="43">
        <v>32010202</v>
      </c>
      <c r="C28" s="44" t="s">
        <v>117</v>
      </c>
      <c r="D28" s="45"/>
      <c r="E28" s="45"/>
      <c r="F28" s="45"/>
    </row>
    <row r="29" spans="1:6" hidden="1" x14ac:dyDescent="0.3">
      <c r="A29" s="46"/>
      <c r="B29" s="47"/>
      <c r="C29" s="46"/>
      <c r="D29" s="45"/>
      <c r="E29" s="45"/>
      <c r="F29" s="45"/>
    </row>
    <row r="30" spans="1:6" s="1" customFormat="1" x14ac:dyDescent="0.3">
      <c r="A30" s="5"/>
      <c r="B30" s="4">
        <v>320103</v>
      </c>
      <c r="C30" s="5" t="s">
        <v>118</v>
      </c>
      <c r="D30" s="11">
        <f>SUM(D31:D32)</f>
        <v>0</v>
      </c>
      <c r="E30" s="11">
        <f>SUM(E31:E32)</f>
        <v>0</v>
      </c>
      <c r="F30" s="11">
        <f>SUM(F31:F32)</f>
        <v>0</v>
      </c>
    </row>
    <row r="31" spans="1:6" hidden="1" x14ac:dyDescent="0.3">
      <c r="A31" s="42"/>
      <c r="B31" s="43">
        <v>32010301</v>
      </c>
      <c r="C31" s="44" t="s">
        <v>119</v>
      </c>
      <c r="D31" s="45"/>
      <c r="E31" s="45"/>
      <c r="F31" s="45"/>
    </row>
    <row r="32" spans="1:6" hidden="1" x14ac:dyDescent="0.3">
      <c r="A32" s="44"/>
      <c r="B32" s="43"/>
      <c r="C32" s="44"/>
      <c r="D32" s="45"/>
      <c r="E32" s="45"/>
      <c r="F32" s="45"/>
    </row>
    <row r="33" spans="1:6" s="1" customFormat="1" x14ac:dyDescent="0.3">
      <c r="A33" s="5"/>
      <c r="B33" s="4">
        <v>32010400</v>
      </c>
      <c r="C33" s="5" t="s">
        <v>120</v>
      </c>
      <c r="D33" s="11">
        <f>SUM(D34:D38)</f>
        <v>0</v>
      </c>
      <c r="E33" s="11">
        <f t="shared" ref="E33:F33" si="0">SUM(E34:E38)</f>
        <v>0</v>
      </c>
      <c r="F33" s="11">
        <f t="shared" si="0"/>
        <v>0</v>
      </c>
    </row>
    <row r="34" spans="1:6" hidden="1" x14ac:dyDescent="0.3">
      <c r="A34" s="42"/>
      <c r="B34" s="43">
        <v>32010405</v>
      </c>
      <c r="C34" s="44" t="s">
        <v>121</v>
      </c>
      <c r="D34" s="45"/>
      <c r="E34" s="45"/>
      <c r="F34" s="45"/>
    </row>
    <row r="35" spans="1:6" hidden="1" x14ac:dyDescent="0.3">
      <c r="A35" s="42"/>
      <c r="B35" s="43">
        <v>32010406</v>
      </c>
      <c r="C35" s="44" t="s">
        <v>122</v>
      </c>
      <c r="D35" s="45"/>
      <c r="E35" s="45"/>
      <c r="F35" s="45"/>
    </row>
    <row r="36" spans="1:6" hidden="1" x14ac:dyDescent="0.3">
      <c r="A36" s="42"/>
      <c r="B36" s="43">
        <v>32010407</v>
      </c>
      <c r="C36" s="44" t="s">
        <v>123</v>
      </c>
      <c r="D36" s="45"/>
      <c r="E36" s="45"/>
      <c r="F36" s="45"/>
    </row>
    <row r="37" spans="1:6" hidden="1" x14ac:dyDescent="0.3">
      <c r="A37" s="42"/>
      <c r="B37" s="43">
        <v>32010408</v>
      </c>
      <c r="C37" s="44" t="s">
        <v>124</v>
      </c>
      <c r="D37" s="45"/>
      <c r="E37" s="45"/>
      <c r="F37" s="45"/>
    </row>
    <row r="38" spans="1:6" hidden="1" x14ac:dyDescent="0.3">
      <c r="A38" s="44"/>
      <c r="B38" s="43"/>
      <c r="C38" s="44"/>
      <c r="D38" s="45"/>
      <c r="E38" s="45"/>
      <c r="F38" s="45"/>
    </row>
    <row r="39" spans="1:6" s="1" customFormat="1" x14ac:dyDescent="0.3">
      <c r="A39" s="5"/>
      <c r="B39" s="4">
        <v>320105</v>
      </c>
      <c r="C39" s="5" t="s">
        <v>125</v>
      </c>
      <c r="D39" s="11">
        <f>SUM(D40:D47)</f>
        <v>10000000</v>
      </c>
      <c r="E39" s="11">
        <f>SUM(E40:E47)</f>
        <v>6750000</v>
      </c>
      <c r="F39" s="11">
        <f>SUM(F40:F47)</f>
        <v>24500000</v>
      </c>
    </row>
    <row r="40" spans="1:6" hidden="1" x14ac:dyDescent="0.3">
      <c r="A40" s="42"/>
      <c r="B40" s="43">
        <v>32010501</v>
      </c>
      <c r="C40" s="44" t="s">
        <v>126</v>
      </c>
      <c r="D40" s="45"/>
      <c r="E40" s="45"/>
      <c r="F40" s="45"/>
    </row>
    <row r="41" spans="1:6" s="73" customFormat="1" ht="25" x14ac:dyDescent="0.3">
      <c r="A41" s="60" t="s">
        <v>650</v>
      </c>
      <c r="B41" s="87">
        <v>32010501</v>
      </c>
      <c r="C41" s="92" t="s">
        <v>824</v>
      </c>
      <c r="D41" s="93"/>
      <c r="E41" s="93"/>
      <c r="F41" s="93">
        <v>15000000</v>
      </c>
    </row>
    <row r="42" spans="1:6" s="73" customFormat="1" hidden="1" x14ac:dyDescent="0.3">
      <c r="A42" s="60"/>
      <c r="B42" s="68">
        <v>32010553</v>
      </c>
      <c r="C42" s="94" t="s">
        <v>825</v>
      </c>
      <c r="D42" s="70"/>
      <c r="E42" s="77"/>
      <c r="F42" s="70"/>
    </row>
    <row r="43" spans="1:6" s="73" customFormat="1" x14ac:dyDescent="0.3">
      <c r="A43" s="60" t="s">
        <v>651</v>
      </c>
      <c r="B43" s="68">
        <v>32010553</v>
      </c>
      <c r="C43" s="82" t="s">
        <v>826</v>
      </c>
      <c r="D43" s="104">
        <v>4000000</v>
      </c>
      <c r="E43" s="101">
        <v>2250000</v>
      </c>
      <c r="F43" s="100">
        <v>2000000</v>
      </c>
    </row>
    <row r="44" spans="1:6" s="73" customFormat="1" hidden="1" x14ac:dyDescent="0.3">
      <c r="A44" s="60"/>
      <c r="B44" s="68">
        <v>32010555</v>
      </c>
      <c r="C44" s="94" t="s">
        <v>266</v>
      </c>
      <c r="D44" s="100"/>
      <c r="E44" s="101"/>
      <c r="F44" s="100"/>
    </row>
    <row r="45" spans="1:6" s="73" customFormat="1" x14ac:dyDescent="0.3">
      <c r="A45" s="60" t="s">
        <v>652</v>
      </c>
      <c r="B45" s="68">
        <v>32010555</v>
      </c>
      <c r="C45" s="83" t="s">
        <v>827</v>
      </c>
      <c r="D45" s="104">
        <v>6000000</v>
      </c>
      <c r="E45" s="99">
        <v>4500000</v>
      </c>
      <c r="F45" s="100">
        <v>2500000</v>
      </c>
    </row>
    <row r="46" spans="1:6" s="73" customFormat="1" x14ac:dyDescent="0.3">
      <c r="A46" s="60" t="s">
        <v>653</v>
      </c>
      <c r="B46" s="68">
        <v>32010555</v>
      </c>
      <c r="C46" s="83" t="s">
        <v>828</v>
      </c>
      <c r="D46" s="104"/>
      <c r="E46" s="99"/>
      <c r="F46" s="100">
        <v>5000000</v>
      </c>
    </row>
    <row r="47" spans="1:6" hidden="1" x14ac:dyDescent="0.3">
      <c r="A47" s="44"/>
      <c r="B47" s="43"/>
      <c r="C47" s="44"/>
      <c r="D47" s="45"/>
      <c r="E47" s="45"/>
      <c r="F47" s="45"/>
    </row>
    <row r="48" spans="1:6" s="1" customFormat="1" x14ac:dyDescent="0.3">
      <c r="A48" s="5"/>
      <c r="B48" s="4">
        <v>320106</v>
      </c>
      <c r="C48" s="5" t="s">
        <v>127</v>
      </c>
      <c r="D48" s="11">
        <f>SUM(D49:D51)</f>
        <v>0</v>
      </c>
      <c r="E48" s="11">
        <f>SUM(E49:E51)</f>
        <v>0</v>
      </c>
      <c r="F48" s="11">
        <f>SUM(F49:F51)</f>
        <v>0</v>
      </c>
    </row>
    <row r="49" spans="1:6" hidden="1" x14ac:dyDescent="0.3">
      <c r="A49" s="42"/>
      <c r="B49" s="43">
        <v>32010601</v>
      </c>
      <c r="C49" s="44" t="s">
        <v>128</v>
      </c>
      <c r="D49" s="45"/>
      <c r="E49" s="45"/>
      <c r="F49" s="45"/>
    </row>
    <row r="50" spans="1:6" hidden="1" x14ac:dyDescent="0.3">
      <c r="A50" s="42"/>
      <c r="B50" s="43">
        <v>32010602</v>
      </c>
      <c r="C50" s="44" t="s">
        <v>129</v>
      </c>
      <c r="D50" s="45"/>
      <c r="E50" s="45"/>
      <c r="F50" s="45"/>
    </row>
    <row r="51" spans="1:6" hidden="1" x14ac:dyDescent="0.3">
      <c r="A51" s="44"/>
      <c r="B51" s="43"/>
      <c r="C51" s="44"/>
      <c r="D51" s="45"/>
      <c r="E51" s="45"/>
      <c r="F51" s="45"/>
    </row>
    <row r="52" spans="1:6" s="1" customFormat="1" x14ac:dyDescent="0.3">
      <c r="A52" s="5"/>
      <c r="B52" s="4">
        <v>320109</v>
      </c>
      <c r="C52" s="5" t="s">
        <v>130</v>
      </c>
      <c r="D52" s="11">
        <f>SUM(D53:D63)</f>
        <v>5000000</v>
      </c>
      <c r="E52" s="11">
        <f>SUM(E53:E63)</f>
        <v>0</v>
      </c>
      <c r="F52" s="11">
        <f>SUM(F53:F63)</f>
        <v>1500000</v>
      </c>
    </row>
    <row r="53" spans="1:6" hidden="1" x14ac:dyDescent="0.3">
      <c r="A53" s="42"/>
      <c r="B53" s="68">
        <v>32010902</v>
      </c>
      <c r="C53" s="95" t="s">
        <v>829</v>
      </c>
      <c r="D53" s="70"/>
      <c r="E53" s="70"/>
      <c r="F53" s="70"/>
    </row>
    <row r="54" spans="1:6" x14ac:dyDescent="0.3">
      <c r="A54" s="60" t="s">
        <v>654</v>
      </c>
      <c r="B54" s="68">
        <v>32010902</v>
      </c>
      <c r="C54" s="69" t="s">
        <v>890</v>
      </c>
      <c r="D54" s="100">
        <v>5000000</v>
      </c>
      <c r="E54" s="100"/>
      <c r="F54" s="100">
        <v>1500000</v>
      </c>
    </row>
    <row r="55" spans="1:6" hidden="1" x14ac:dyDescent="0.3">
      <c r="A55" s="42"/>
      <c r="B55" s="43">
        <v>32010903</v>
      </c>
      <c r="C55" s="44" t="s">
        <v>131</v>
      </c>
      <c r="D55" s="45"/>
      <c r="E55" s="45"/>
      <c r="F55" s="45"/>
    </row>
    <row r="56" spans="1:6" hidden="1" x14ac:dyDescent="0.3">
      <c r="A56" s="44"/>
      <c r="B56" s="43"/>
      <c r="C56" s="44"/>
      <c r="D56" s="45"/>
      <c r="E56" s="45"/>
      <c r="F56" s="45"/>
    </row>
    <row r="57" spans="1:6" hidden="1" x14ac:dyDescent="0.3">
      <c r="A57" s="42"/>
      <c r="B57" s="43">
        <v>32010904</v>
      </c>
      <c r="C57" s="44" t="s">
        <v>132</v>
      </c>
      <c r="D57" s="45"/>
      <c r="E57" s="45"/>
      <c r="F57" s="45"/>
    </row>
    <row r="58" spans="1:6" hidden="1" x14ac:dyDescent="0.3">
      <c r="A58" s="44"/>
      <c r="B58" s="43"/>
      <c r="C58" s="44"/>
      <c r="D58" s="45"/>
      <c r="E58" s="45"/>
      <c r="F58" s="45"/>
    </row>
    <row r="59" spans="1:6" hidden="1" x14ac:dyDescent="0.3">
      <c r="A59" s="42"/>
      <c r="B59" s="43">
        <v>32010935</v>
      </c>
      <c r="C59" s="44" t="s">
        <v>133</v>
      </c>
      <c r="D59" s="45"/>
      <c r="E59" s="45"/>
      <c r="F59" s="45"/>
    </row>
    <row r="60" spans="1:6" hidden="1" x14ac:dyDescent="0.3">
      <c r="A60" s="44"/>
      <c r="B60" s="43"/>
      <c r="C60" s="44"/>
      <c r="D60" s="45"/>
      <c r="E60" s="45"/>
      <c r="F60" s="45"/>
    </row>
    <row r="61" spans="1:6" hidden="1" x14ac:dyDescent="0.3">
      <c r="A61" s="42"/>
      <c r="B61" s="43">
        <v>32010936</v>
      </c>
      <c r="C61" s="44" t="s">
        <v>134</v>
      </c>
      <c r="D61" s="45"/>
      <c r="E61" s="45"/>
      <c r="F61" s="45"/>
    </row>
    <row r="62" spans="1:6" hidden="1" x14ac:dyDescent="0.3">
      <c r="A62" s="44"/>
      <c r="B62" s="43"/>
      <c r="C62" s="44"/>
      <c r="D62" s="45"/>
      <c r="E62" s="45"/>
      <c r="F62" s="45"/>
    </row>
    <row r="63" spans="1:6" hidden="1" x14ac:dyDescent="0.3">
      <c r="A63" s="44"/>
      <c r="B63" s="43"/>
      <c r="C63" s="44"/>
      <c r="D63" s="45"/>
      <c r="E63" s="45"/>
      <c r="F63" s="45"/>
    </row>
    <row r="64" spans="1:6" s="1" customFormat="1" x14ac:dyDescent="0.3">
      <c r="A64" s="5"/>
      <c r="B64" s="4">
        <v>320201</v>
      </c>
      <c r="C64" s="5" t="s">
        <v>146</v>
      </c>
      <c r="D64" s="11">
        <f>SUM(D65:D70)</f>
        <v>0</v>
      </c>
      <c r="E64" s="11">
        <f t="shared" ref="E64:F64" si="1">SUM(E65:E70)</f>
        <v>0</v>
      </c>
      <c r="F64" s="11">
        <f t="shared" si="1"/>
        <v>0</v>
      </c>
    </row>
    <row r="65" spans="1:6" hidden="1" x14ac:dyDescent="0.3">
      <c r="A65" s="42"/>
      <c r="B65" s="43">
        <v>32020101</v>
      </c>
      <c r="C65" s="44" t="s">
        <v>135</v>
      </c>
      <c r="D65" s="45"/>
      <c r="E65" s="45"/>
      <c r="F65" s="45"/>
    </row>
    <row r="66" spans="1:6" hidden="1" x14ac:dyDescent="0.3">
      <c r="A66" s="44"/>
      <c r="B66" s="43"/>
      <c r="C66" s="44"/>
      <c r="D66" s="45"/>
      <c r="E66" s="45"/>
      <c r="F66" s="45"/>
    </row>
    <row r="67" spans="1:6" hidden="1" x14ac:dyDescent="0.3">
      <c r="A67" s="42"/>
      <c r="B67" s="43">
        <v>32020102</v>
      </c>
      <c r="C67" s="44" t="s">
        <v>136</v>
      </c>
      <c r="D67" s="45"/>
      <c r="E67" s="45"/>
      <c r="F67" s="45"/>
    </row>
    <row r="68" spans="1:6" hidden="1" x14ac:dyDescent="0.3">
      <c r="A68" s="44"/>
      <c r="B68" s="43"/>
      <c r="C68" s="44"/>
      <c r="D68" s="45"/>
      <c r="E68" s="45"/>
      <c r="F68" s="45"/>
    </row>
    <row r="69" spans="1:6" hidden="1" x14ac:dyDescent="0.3">
      <c r="A69" s="42"/>
      <c r="B69" s="43">
        <v>32020104</v>
      </c>
      <c r="C69" s="44" t="s">
        <v>137</v>
      </c>
      <c r="D69" s="45"/>
      <c r="E69" s="45"/>
      <c r="F69" s="45"/>
    </row>
    <row r="70" spans="1:6" hidden="1" x14ac:dyDescent="0.3">
      <c r="A70" s="44"/>
      <c r="B70" s="43"/>
      <c r="C70" s="44"/>
      <c r="D70" s="45"/>
      <c r="E70" s="45"/>
      <c r="F70" s="45"/>
    </row>
    <row r="71" spans="1:6" s="1" customFormat="1" x14ac:dyDescent="0.3">
      <c r="A71" s="5"/>
      <c r="B71" s="4">
        <v>320301</v>
      </c>
      <c r="C71" s="5" t="s">
        <v>138</v>
      </c>
      <c r="D71" s="11">
        <f>SUM(D72:D76)</f>
        <v>1000000</v>
      </c>
      <c r="E71" s="11">
        <f t="shared" ref="E71:F71" si="2">SUM(E72:E76)</f>
        <v>0</v>
      </c>
      <c r="F71" s="11">
        <f t="shared" si="2"/>
        <v>1000000</v>
      </c>
    </row>
    <row r="72" spans="1:6" hidden="1" x14ac:dyDescent="0.3">
      <c r="A72" s="42"/>
      <c r="B72" s="43">
        <v>32030101</v>
      </c>
      <c r="C72" s="44" t="s">
        <v>139</v>
      </c>
      <c r="D72" s="45"/>
      <c r="E72" s="45"/>
      <c r="F72" s="45"/>
    </row>
    <row r="73" spans="1:6" hidden="1" x14ac:dyDescent="0.3">
      <c r="A73" s="42"/>
      <c r="B73" s="43">
        <v>32030109</v>
      </c>
      <c r="C73" s="44" t="s">
        <v>140</v>
      </c>
      <c r="D73" s="45"/>
      <c r="E73" s="45"/>
      <c r="F73" s="45"/>
    </row>
    <row r="74" spans="1:6" hidden="1" x14ac:dyDescent="0.3">
      <c r="A74" s="42"/>
      <c r="B74" s="43">
        <v>32030110</v>
      </c>
      <c r="C74" s="44" t="s">
        <v>141</v>
      </c>
      <c r="D74" s="45"/>
      <c r="E74" s="45"/>
      <c r="F74" s="45"/>
    </row>
    <row r="75" spans="1:6" x14ac:dyDescent="0.3">
      <c r="A75" s="42" t="s">
        <v>655</v>
      </c>
      <c r="B75" s="43">
        <v>32030110</v>
      </c>
      <c r="C75" s="83" t="s">
        <v>830</v>
      </c>
      <c r="D75" s="70">
        <v>1000000</v>
      </c>
      <c r="E75" s="70"/>
      <c r="F75" s="72">
        <v>1000000</v>
      </c>
    </row>
    <row r="76" spans="1:6" hidden="1" x14ac:dyDescent="0.3">
      <c r="A76" s="46"/>
      <c r="B76" s="47"/>
      <c r="C76" s="46"/>
      <c r="D76" s="45"/>
      <c r="E76" s="45"/>
      <c r="F76" s="45"/>
    </row>
    <row r="77" spans="1:6" s="1" customFormat="1" x14ac:dyDescent="0.3">
      <c r="A77" s="5"/>
      <c r="B77" s="4">
        <v>32011000</v>
      </c>
      <c r="C77" s="5" t="s">
        <v>142</v>
      </c>
      <c r="D77" s="11">
        <f>SUM(D78:D79)</f>
        <v>0</v>
      </c>
      <c r="E77" s="11">
        <f>SUM(E78:E79)</f>
        <v>0</v>
      </c>
      <c r="F77" s="11">
        <f>SUM(F78:F79)</f>
        <v>0</v>
      </c>
    </row>
    <row r="78" spans="1:6" hidden="1" x14ac:dyDescent="0.3">
      <c r="A78" s="42"/>
      <c r="B78" s="46"/>
      <c r="C78" s="46"/>
      <c r="D78" s="45"/>
      <c r="E78" s="45"/>
      <c r="F78" s="45"/>
    </row>
    <row r="79" spans="1:6" hidden="1" x14ac:dyDescent="0.3">
      <c r="A79" s="46"/>
      <c r="B79" s="46"/>
      <c r="C79" s="46"/>
      <c r="D79" s="45"/>
      <c r="E79" s="45"/>
      <c r="F79" s="45"/>
    </row>
  </sheetData>
  <sheetProtection algorithmName="SHA-512" hashValue="F3b9AwwDDbLN33CmR6CgIvuyB5hUvcH5nAL8fvcU7bO0zrYluNp7stfGtpbBcJZdBUrW+vnxJ1VwuHHo+yHaoQ==" saltValue="/9T8s9ZR2bqMg9laQ0ihMQ==" spinCount="100000" sheet="1" objects="1" scenarios="1" formatColumns="0" formatRows="0" selectLockedCells="1"/>
  <mergeCells count="3">
    <mergeCell ref="A1:E1"/>
    <mergeCell ref="A2:E2"/>
    <mergeCell ref="A3:E3"/>
  </mergeCells>
  <pageMargins left="0.39370078740157483" right="0.39370078740157483" top="0.74803149606299213" bottom="0.74803149606299213" header="0.31496062992125984" footer="0.31496062992125984"/>
  <pageSetup scale="80" orientation="landscape" r:id="rId1"/>
  <headerFooter>
    <oddFooter>&amp;CPage 60</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2:E26"/>
  <sheetViews>
    <sheetView view="pageBreakPreview" topLeftCell="A7" zoomScale="90" zoomScaleNormal="140" zoomScaleSheetLayoutView="90" workbookViewId="0">
      <selection activeCell="D20" sqref="D20"/>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2" spans="1:5" x14ac:dyDescent="0.3">
      <c r="A2" s="108" t="s">
        <v>528</v>
      </c>
      <c r="B2" s="108"/>
      <c r="C2" s="108"/>
      <c r="D2" s="108"/>
      <c r="E2" s="108"/>
    </row>
    <row r="3" spans="1:5" ht="26.5" customHeight="1" x14ac:dyDescent="0.3">
      <c r="A3" s="112" t="s">
        <v>752</v>
      </c>
      <c r="B3" s="112"/>
      <c r="C3" s="112"/>
      <c r="D3" s="112"/>
      <c r="E3" s="112"/>
    </row>
    <row r="4" spans="1:5" x14ac:dyDescent="0.3">
      <c r="A4" s="109" t="s">
        <v>684</v>
      </c>
      <c r="B4" s="109"/>
      <c r="C4" s="109"/>
      <c r="D4" s="109"/>
      <c r="E4" s="109"/>
    </row>
    <row r="6" spans="1:5" ht="49.15" customHeight="1" x14ac:dyDescent="0.3">
      <c r="A6" s="58" t="s">
        <v>0</v>
      </c>
      <c r="B6" s="58" t="s">
        <v>1</v>
      </c>
      <c r="C6" s="50" t="s">
        <v>596</v>
      </c>
      <c r="D6" s="50" t="s">
        <v>597</v>
      </c>
      <c r="E6" s="50" t="s">
        <v>598</v>
      </c>
    </row>
    <row r="7" spans="1:5" s="1" customFormat="1" x14ac:dyDescent="0.3">
      <c r="A7" s="3">
        <v>21</v>
      </c>
      <c r="B7" s="3" t="s">
        <v>4</v>
      </c>
      <c r="C7" s="12">
        <f>C8+C13+C21</f>
        <v>336220521</v>
      </c>
      <c r="D7" s="12">
        <f t="shared" ref="D7:E7" si="0">D8+D13+D21</f>
        <v>228147014</v>
      </c>
      <c r="E7" s="12">
        <f t="shared" si="0"/>
        <v>370252992.14999998</v>
      </c>
    </row>
    <row r="8" spans="1:5" s="1" customFormat="1" x14ac:dyDescent="0.3">
      <c r="A8" s="3">
        <v>2101</v>
      </c>
      <c r="B8" s="3" t="s">
        <v>5</v>
      </c>
      <c r="C8" s="12">
        <f>C9</f>
        <v>324220521</v>
      </c>
      <c r="D8" s="12">
        <f t="shared" ref="D8:E8" si="1">D9</f>
        <v>216147014</v>
      </c>
      <c r="E8" s="12">
        <f t="shared" si="1"/>
        <v>346252992.14999998</v>
      </c>
    </row>
    <row r="9" spans="1:5" s="1" customFormat="1" x14ac:dyDescent="0.3">
      <c r="A9" s="3">
        <v>210101</v>
      </c>
      <c r="B9" s="3" t="s">
        <v>6</v>
      </c>
      <c r="C9" s="12">
        <f>SUM(C10:C12)</f>
        <v>324220521</v>
      </c>
      <c r="D9" s="12">
        <f t="shared" ref="D9:E9" si="2">SUM(D10:D12)</f>
        <v>216147014</v>
      </c>
      <c r="E9" s="12">
        <f t="shared" si="2"/>
        <v>346252992.14999998</v>
      </c>
    </row>
    <row r="10" spans="1:5" x14ac:dyDescent="0.3">
      <c r="A10" s="59">
        <v>21010101</v>
      </c>
      <c r="B10" s="48" t="s">
        <v>5</v>
      </c>
      <c r="C10" s="41">
        <v>324220521</v>
      </c>
      <c r="D10" s="41">
        <v>216147014</v>
      </c>
      <c r="E10" s="41">
        <v>346252992.14999998</v>
      </c>
    </row>
    <row r="11" spans="1:5" x14ac:dyDescent="0.3">
      <c r="A11" s="59">
        <v>21010102</v>
      </c>
      <c r="B11" s="48" t="s">
        <v>7</v>
      </c>
      <c r="C11" s="41"/>
      <c r="D11" s="41"/>
      <c r="E11" s="41"/>
    </row>
    <row r="12" spans="1:5" x14ac:dyDescent="0.3">
      <c r="A12" s="59">
        <v>21010103</v>
      </c>
      <c r="B12" s="48" t="s">
        <v>8</v>
      </c>
      <c r="C12" s="41"/>
      <c r="D12" s="41"/>
      <c r="E12" s="41"/>
    </row>
    <row r="13" spans="1:5" s="1" customFormat="1" x14ac:dyDescent="0.3">
      <c r="A13" s="3">
        <v>2102</v>
      </c>
      <c r="B13" s="3" t="s">
        <v>9</v>
      </c>
      <c r="C13" s="12">
        <f>C14+C19</f>
        <v>12000000</v>
      </c>
      <c r="D13" s="12">
        <f t="shared" ref="D13:E13" si="3">D14+D19</f>
        <v>12000000</v>
      </c>
      <c r="E13" s="12">
        <f t="shared" si="3"/>
        <v>24000000</v>
      </c>
    </row>
    <row r="14" spans="1:5" s="1" customFormat="1" x14ac:dyDescent="0.3">
      <c r="A14" s="3">
        <v>210201</v>
      </c>
      <c r="B14" s="3" t="s">
        <v>10</v>
      </c>
      <c r="C14" s="12">
        <f>SUM(C15:C18)</f>
        <v>12000000</v>
      </c>
      <c r="D14" s="12">
        <f t="shared" ref="D14:E14" si="4">SUM(D15:D18)</f>
        <v>12000000</v>
      </c>
      <c r="E14" s="12">
        <f t="shared" si="4"/>
        <v>24000000</v>
      </c>
    </row>
    <row r="15" spans="1:5" x14ac:dyDescent="0.3">
      <c r="A15" s="59">
        <v>21020104</v>
      </c>
      <c r="B15" s="48" t="s">
        <v>11</v>
      </c>
      <c r="C15" s="41"/>
      <c r="D15" s="41"/>
      <c r="E15" s="41"/>
    </row>
    <row r="16" spans="1:5" x14ac:dyDescent="0.3">
      <c r="A16" s="59">
        <v>21020108</v>
      </c>
      <c r="B16" s="48" t="s">
        <v>12</v>
      </c>
      <c r="C16" s="41"/>
      <c r="D16" s="41"/>
      <c r="E16" s="41"/>
    </row>
    <row r="17" spans="1:5" x14ac:dyDescent="0.3">
      <c r="A17" s="59">
        <v>21020109</v>
      </c>
      <c r="B17" s="48" t="s">
        <v>13</v>
      </c>
      <c r="C17" s="41"/>
      <c r="D17" s="41"/>
      <c r="E17" s="41"/>
    </row>
    <row r="18" spans="1:5" x14ac:dyDescent="0.3">
      <c r="A18" s="59">
        <v>21020109</v>
      </c>
      <c r="B18" s="48" t="s">
        <v>812</v>
      </c>
      <c r="C18" s="41">
        <v>12000000</v>
      </c>
      <c r="D18" s="41">
        <v>12000000</v>
      </c>
      <c r="E18" s="41">
        <v>24000000</v>
      </c>
    </row>
    <row r="19" spans="1:5" s="1" customFormat="1" x14ac:dyDescent="0.3">
      <c r="A19" s="3">
        <v>210202</v>
      </c>
      <c r="B19" s="3" t="s">
        <v>14</v>
      </c>
      <c r="C19" s="12">
        <f>SUM(C20)</f>
        <v>0</v>
      </c>
      <c r="D19" s="12">
        <f t="shared" ref="D19:E19" si="5">SUM(D20)</f>
        <v>0</v>
      </c>
      <c r="E19" s="12">
        <f t="shared" si="5"/>
        <v>0</v>
      </c>
    </row>
    <row r="20" spans="1:5" x14ac:dyDescent="0.3">
      <c r="A20" s="59">
        <v>21020207</v>
      </c>
      <c r="B20" s="48" t="s">
        <v>15</v>
      </c>
      <c r="C20" s="41"/>
      <c r="D20" s="41"/>
      <c r="E20" s="41"/>
    </row>
    <row r="21" spans="1:5" s="1" customFormat="1" x14ac:dyDescent="0.3">
      <c r="A21" s="3">
        <v>210301</v>
      </c>
      <c r="B21" s="3" t="s">
        <v>16</v>
      </c>
      <c r="C21" s="12">
        <f>SUM(C22:C24)</f>
        <v>0</v>
      </c>
      <c r="D21" s="12">
        <f t="shared" ref="D21:E21" si="6">SUM(D22:D24)</f>
        <v>0</v>
      </c>
      <c r="E21" s="12">
        <f t="shared" si="6"/>
        <v>0</v>
      </c>
    </row>
    <row r="22" spans="1:5" x14ac:dyDescent="0.3">
      <c r="A22" s="59">
        <v>21030101</v>
      </c>
      <c r="B22" s="48" t="s">
        <v>17</v>
      </c>
      <c r="C22" s="41"/>
      <c r="D22" s="41"/>
      <c r="E22" s="41"/>
    </row>
    <row r="23" spans="1:5" x14ac:dyDescent="0.3">
      <c r="A23" s="59">
        <v>21030102</v>
      </c>
      <c r="B23" s="48" t="s">
        <v>18</v>
      </c>
      <c r="C23" s="41"/>
      <c r="D23" s="41"/>
      <c r="E23" s="41"/>
    </row>
    <row r="24" spans="1:5" x14ac:dyDescent="0.3">
      <c r="A24" s="59">
        <v>21030104</v>
      </c>
      <c r="B24" s="48" t="s">
        <v>19</v>
      </c>
      <c r="C24" s="41"/>
      <c r="D24" s="41"/>
      <c r="E24" s="41"/>
    </row>
    <row r="25" spans="1:5" x14ac:dyDescent="0.3">
      <c r="A25" s="59"/>
      <c r="B25" s="48"/>
      <c r="C25" s="41"/>
      <c r="D25" s="41"/>
      <c r="E25" s="41"/>
    </row>
    <row r="26" spans="1:5" x14ac:dyDescent="0.3">
      <c r="A26" s="59"/>
      <c r="B26" s="48"/>
      <c r="C26" s="41"/>
      <c r="D26" s="41"/>
      <c r="E26" s="41"/>
    </row>
  </sheetData>
  <sheetProtection algorithmName="SHA-512" hashValue="+NiZ8jvbg3/DrgLPjzgMiWcao8C+SRErUHIhZxt65P1IoctPie+8L6znro//g1tRIQwg3xRAe0lBeHuRf7vjnQ==" saltValue="svywdxQCFItj09sHb7eZvg=="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61</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3:E98"/>
  <sheetViews>
    <sheetView view="pageBreakPreview" topLeftCell="B77" zoomScale="90" zoomScaleNormal="140" zoomScaleSheetLayoutView="90" workbookViewId="0">
      <selection activeCell="D33" sqref="D33"/>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3" spans="1:5" x14ac:dyDescent="0.3">
      <c r="A3" s="108" t="s">
        <v>529</v>
      </c>
      <c r="B3" s="108"/>
      <c r="C3" s="108"/>
      <c r="D3" s="108"/>
      <c r="E3" s="108"/>
    </row>
    <row r="4" spans="1:5" ht="28.9" customHeight="1" x14ac:dyDescent="0.3">
      <c r="A4" s="112" t="s">
        <v>753</v>
      </c>
      <c r="B4" s="112"/>
      <c r="C4" s="112"/>
      <c r="D4" s="112"/>
      <c r="E4" s="112"/>
    </row>
    <row r="5" spans="1:5" x14ac:dyDescent="0.3">
      <c r="A5" s="109" t="s">
        <v>684</v>
      </c>
      <c r="B5" s="109"/>
      <c r="C5" s="109"/>
      <c r="D5" s="109"/>
      <c r="E5" s="109"/>
    </row>
    <row r="6" spans="1:5" ht="45" x14ac:dyDescent="0.3">
      <c r="A6" s="58" t="s">
        <v>0</v>
      </c>
      <c r="B6" s="58" t="s">
        <v>1</v>
      </c>
      <c r="C6" s="50" t="s">
        <v>596</v>
      </c>
      <c r="D6" s="50" t="s">
        <v>597</v>
      </c>
      <c r="E6" s="50" t="s">
        <v>598</v>
      </c>
    </row>
    <row r="7" spans="1:5" s="1" customFormat="1" x14ac:dyDescent="0.3">
      <c r="A7" s="4">
        <v>2</v>
      </c>
      <c r="B7" s="5" t="s">
        <v>20</v>
      </c>
      <c r="C7" s="12">
        <f>C8+C84+C88+C93</f>
        <v>84000000</v>
      </c>
      <c r="D7" s="12">
        <f t="shared" ref="D7:E7" si="0">D8+D84+D88+D93</f>
        <v>60361216</v>
      </c>
      <c r="E7" s="12">
        <f t="shared" si="0"/>
        <v>91450000</v>
      </c>
    </row>
    <row r="8" spans="1:5" s="1" customFormat="1" x14ac:dyDescent="0.3">
      <c r="A8" s="4">
        <v>2202</v>
      </c>
      <c r="B8" s="5" t="s">
        <v>21</v>
      </c>
      <c r="C8" s="12">
        <f>C9+C14+C22+C36+C45+C48+C54+C63+C67+C70</f>
        <v>52000000</v>
      </c>
      <c r="D8" s="12">
        <f t="shared" ref="D8:E8" si="1">D9+D14+D22+D36+D45+D48+D54+D63+D67+D70</f>
        <v>43361216</v>
      </c>
      <c r="E8" s="12">
        <f t="shared" si="1"/>
        <v>81450000</v>
      </c>
    </row>
    <row r="9" spans="1:5" s="1" customFormat="1" x14ac:dyDescent="0.3">
      <c r="A9" s="4">
        <v>220201</v>
      </c>
      <c r="B9" s="5" t="s">
        <v>22</v>
      </c>
      <c r="C9" s="12">
        <f>SUM(C10:C13)</f>
        <v>2000000</v>
      </c>
      <c r="D9" s="12">
        <f t="shared" ref="D9:E9" si="2">SUM(D10:D13)</f>
        <v>1200000</v>
      </c>
      <c r="E9" s="12">
        <f t="shared" si="2"/>
        <v>2000000</v>
      </c>
    </row>
    <row r="10" spans="1:5" x14ac:dyDescent="0.3">
      <c r="A10" s="43">
        <v>22020101</v>
      </c>
      <c r="B10" s="44" t="s">
        <v>23</v>
      </c>
      <c r="C10" s="41"/>
      <c r="D10" s="41"/>
      <c r="E10" s="41"/>
    </row>
    <row r="11" spans="1:5" x14ac:dyDescent="0.3">
      <c r="A11" s="43">
        <v>22020102</v>
      </c>
      <c r="B11" s="44" t="s">
        <v>24</v>
      </c>
      <c r="C11" s="41">
        <v>2000000</v>
      </c>
      <c r="D11" s="41">
        <v>1200000</v>
      </c>
      <c r="E11" s="41">
        <v>2000000</v>
      </c>
    </row>
    <row r="12" spans="1:5" x14ac:dyDescent="0.3">
      <c r="A12" s="43">
        <v>22020103</v>
      </c>
      <c r="B12" s="44" t="s">
        <v>25</v>
      </c>
      <c r="C12" s="41"/>
      <c r="D12" s="41"/>
      <c r="E12" s="41"/>
    </row>
    <row r="13" spans="1:5" x14ac:dyDescent="0.3">
      <c r="A13" s="43">
        <v>22020104</v>
      </c>
      <c r="B13" s="44" t="s">
        <v>26</v>
      </c>
      <c r="C13" s="41"/>
      <c r="D13" s="41"/>
      <c r="E13" s="41"/>
    </row>
    <row r="14" spans="1:5" s="1" customFormat="1" x14ac:dyDescent="0.3">
      <c r="A14" s="4">
        <v>220202</v>
      </c>
      <c r="B14" s="5" t="s">
        <v>27</v>
      </c>
      <c r="C14" s="12">
        <f>SUM(C15:C21)</f>
        <v>0</v>
      </c>
      <c r="D14" s="12">
        <f>SUM(D15:D21)</f>
        <v>0</v>
      </c>
      <c r="E14" s="12">
        <f>SUM(E15:E21)</f>
        <v>0</v>
      </c>
    </row>
    <row r="15" spans="1:5" x14ac:dyDescent="0.3">
      <c r="A15" s="43">
        <v>22020201</v>
      </c>
      <c r="B15" s="44" t="s">
        <v>28</v>
      </c>
      <c r="C15" s="41"/>
      <c r="D15" s="41"/>
      <c r="E15" s="41"/>
    </row>
    <row r="16" spans="1:5" x14ac:dyDescent="0.3">
      <c r="A16" s="43">
        <v>22020202</v>
      </c>
      <c r="B16" s="44" t="s">
        <v>29</v>
      </c>
      <c r="C16" s="41"/>
      <c r="D16" s="41"/>
      <c r="E16" s="41"/>
    </row>
    <row r="17" spans="1:5" x14ac:dyDescent="0.3">
      <c r="A17" s="43">
        <v>22020203</v>
      </c>
      <c r="B17" s="44" t="s">
        <v>30</v>
      </c>
      <c r="C17" s="41"/>
      <c r="D17" s="41"/>
      <c r="E17" s="41"/>
    </row>
    <row r="18" spans="1:5" x14ac:dyDescent="0.3">
      <c r="A18" s="43">
        <v>22020204</v>
      </c>
      <c r="B18" s="44" t="s">
        <v>31</v>
      </c>
      <c r="C18" s="41"/>
      <c r="D18" s="41"/>
      <c r="E18" s="41"/>
    </row>
    <row r="19" spans="1:5" x14ac:dyDescent="0.3">
      <c r="A19" s="43">
        <v>22020205</v>
      </c>
      <c r="B19" s="44" t="s">
        <v>32</v>
      </c>
      <c r="C19" s="41"/>
      <c r="D19" s="41"/>
      <c r="E19" s="41"/>
    </row>
    <row r="20" spans="1:5" x14ac:dyDescent="0.3">
      <c r="A20" s="43">
        <v>22020206</v>
      </c>
      <c r="B20" s="44" t="s">
        <v>33</v>
      </c>
      <c r="C20" s="41"/>
      <c r="D20" s="41"/>
      <c r="E20" s="41"/>
    </row>
    <row r="21" spans="1:5" x14ac:dyDescent="0.3">
      <c r="A21" s="43">
        <v>22020210</v>
      </c>
      <c r="B21" s="44" t="s">
        <v>34</v>
      </c>
      <c r="C21" s="41"/>
      <c r="D21" s="41"/>
      <c r="E21" s="41"/>
    </row>
    <row r="22" spans="1:5" s="1" customFormat="1" x14ac:dyDescent="0.3">
      <c r="A22" s="4">
        <v>220203</v>
      </c>
      <c r="B22" s="5" t="s">
        <v>35</v>
      </c>
      <c r="C22" s="12">
        <f>SUM(C23:C35)</f>
        <v>20000000</v>
      </c>
      <c r="D22" s="12">
        <f t="shared" ref="D22:E22" si="3">SUM(D23:D35)</f>
        <v>18788216</v>
      </c>
      <c r="E22" s="12">
        <f t="shared" si="3"/>
        <v>45450000</v>
      </c>
    </row>
    <row r="23" spans="1:5" x14ac:dyDescent="0.3">
      <c r="A23" s="43">
        <v>22020301</v>
      </c>
      <c r="B23" s="44" t="s">
        <v>36</v>
      </c>
      <c r="C23" s="41"/>
      <c r="D23" s="41"/>
      <c r="E23" s="41">
        <v>250000</v>
      </c>
    </row>
    <row r="24" spans="1:5" x14ac:dyDescent="0.3">
      <c r="A24" s="43">
        <v>22020302</v>
      </c>
      <c r="B24" s="44" t="s">
        <v>37</v>
      </c>
      <c r="C24" s="41"/>
      <c r="D24" s="41"/>
      <c r="E24" s="41"/>
    </row>
    <row r="25" spans="1:5" x14ac:dyDescent="0.3">
      <c r="A25" s="43">
        <v>22020303</v>
      </c>
      <c r="B25" s="44" t="s">
        <v>38</v>
      </c>
      <c r="C25" s="41"/>
      <c r="D25" s="41"/>
      <c r="E25" s="41"/>
    </row>
    <row r="26" spans="1:5" x14ac:dyDescent="0.3">
      <c r="A26" s="43">
        <v>22020304</v>
      </c>
      <c r="B26" s="44" t="s">
        <v>39</v>
      </c>
      <c r="C26" s="41"/>
      <c r="D26" s="41"/>
      <c r="E26" s="41"/>
    </row>
    <row r="27" spans="1:5" x14ac:dyDescent="0.3">
      <c r="A27" s="43">
        <v>22020305</v>
      </c>
      <c r="B27" s="44" t="s">
        <v>40</v>
      </c>
      <c r="C27" s="41"/>
      <c r="D27" s="41"/>
      <c r="E27" s="41">
        <v>200000</v>
      </c>
    </row>
    <row r="28" spans="1:5" x14ac:dyDescent="0.3">
      <c r="A28" s="43">
        <v>22020306</v>
      </c>
      <c r="B28" s="44" t="s">
        <v>41</v>
      </c>
      <c r="C28" s="41"/>
      <c r="D28" s="41"/>
      <c r="E28" s="41"/>
    </row>
    <row r="29" spans="1:5" x14ac:dyDescent="0.3">
      <c r="A29" s="43">
        <v>22020307</v>
      </c>
      <c r="B29" s="44" t="s">
        <v>42</v>
      </c>
      <c r="C29" s="41">
        <v>20000000</v>
      </c>
      <c r="D29" s="41">
        <v>18788216</v>
      </c>
      <c r="E29" s="41">
        <v>45000000</v>
      </c>
    </row>
    <row r="30" spans="1:5" x14ac:dyDescent="0.3">
      <c r="A30" s="43">
        <v>22020308</v>
      </c>
      <c r="B30" s="44" t="s">
        <v>43</v>
      </c>
      <c r="C30" s="41"/>
      <c r="D30" s="41"/>
      <c r="E30" s="41"/>
    </row>
    <row r="31" spans="1:5" x14ac:dyDescent="0.3">
      <c r="A31" s="43">
        <v>22020309</v>
      </c>
      <c r="B31" s="44" t="s">
        <v>44</v>
      </c>
      <c r="C31" s="41"/>
      <c r="D31" s="41"/>
      <c r="E31" s="41"/>
    </row>
    <row r="32" spans="1:5" x14ac:dyDescent="0.3">
      <c r="A32" s="43">
        <v>22020310</v>
      </c>
      <c r="B32" s="44" t="s">
        <v>45</v>
      </c>
      <c r="C32" s="41"/>
      <c r="D32" s="41"/>
      <c r="E32" s="41"/>
    </row>
    <row r="33" spans="1:5" x14ac:dyDescent="0.3">
      <c r="A33" s="43">
        <v>22020311</v>
      </c>
      <c r="B33" s="44" t="s">
        <v>46</v>
      </c>
      <c r="C33" s="41"/>
      <c r="D33" s="41"/>
      <c r="E33" s="41"/>
    </row>
    <row r="34" spans="1:5" x14ac:dyDescent="0.3">
      <c r="A34" s="43">
        <v>22020312</v>
      </c>
      <c r="B34" s="44" t="s">
        <v>47</v>
      </c>
      <c r="C34" s="41"/>
      <c r="D34" s="41"/>
      <c r="E34" s="41"/>
    </row>
    <row r="35" spans="1:5" x14ac:dyDescent="0.3">
      <c r="A35" s="43">
        <v>22020313</v>
      </c>
      <c r="B35" s="44" t="s">
        <v>48</v>
      </c>
      <c r="C35" s="41"/>
      <c r="D35" s="41"/>
      <c r="E35" s="41"/>
    </row>
    <row r="36" spans="1:5" s="1" customFormat="1" x14ac:dyDescent="0.3">
      <c r="A36" s="4">
        <v>220204</v>
      </c>
      <c r="B36" s="5" t="s">
        <v>49</v>
      </c>
      <c r="C36" s="12">
        <f>SUM(C37:C44)</f>
        <v>1000000</v>
      </c>
      <c r="D36" s="12">
        <f t="shared" ref="D36:E36" si="4">SUM(D37:D44)</f>
        <v>715000</v>
      </c>
      <c r="E36" s="12">
        <f t="shared" si="4"/>
        <v>1000000</v>
      </c>
    </row>
    <row r="37" spans="1:5" x14ac:dyDescent="0.3">
      <c r="A37" s="43">
        <v>22020401</v>
      </c>
      <c r="B37" s="44" t="s">
        <v>50</v>
      </c>
      <c r="C37" s="41">
        <v>1000000</v>
      </c>
      <c r="D37" s="41">
        <v>715000</v>
      </c>
      <c r="E37" s="41">
        <v>1000000</v>
      </c>
    </row>
    <row r="38" spans="1:5" x14ac:dyDescent="0.3">
      <c r="A38" s="43">
        <v>22020402</v>
      </c>
      <c r="B38" s="44" t="s">
        <v>51</v>
      </c>
      <c r="C38" s="41"/>
      <c r="D38" s="41"/>
      <c r="E38" s="41"/>
    </row>
    <row r="39" spans="1:5" x14ac:dyDescent="0.3">
      <c r="A39" s="43">
        <v>22020403</v>
      </c>
      <c r="B39" s="44" t="s">
        <v>52</v>
      </c>
      <c r="C39" s="41"/>
      <c r="D39" s="41"/>
      <c r="E39" s="41"/>
    </row>
    <row r="40" spans="1:5" x14ac:dyDescent="0.3">
      <c r="A40" s="43">
        <v>22020404</v>
      </c>
      <c r="B40" s="44" t="s">
        <v>53</v>
      </c>
      <c r="C40" s="41"/>
      <c r="D40" s="41"/>
      <c r="E40" s="41"/>
    </row>
    <row r="41" spans="1:5" x14ac:dyDescent="0.3">
      <c r="A41" s="43">
        <v>22020405</v>
      </c>
      <c r="B41" s="44" t="s">
        <v>54</v>
      </c>
      <c r="C41" s="41"/>
      <c r="D41" s="41"/>
      <c r="E41" s="41"/>
    </row>
    <row r="42" spans="1:5" x14ac:dyDescent="0.3">
      <c r="A42" s="43">
        <v>22020406</v>
      </c>
      <c r="B42" s="44" t="s">
        <v>55</v>
      </c>
      <c r="C42" s="41"/>
      <c r="D42" s="41"/>
      <c r="E42" s="41"/>
    </row>
    <row r="43" spans="1:5" x14ac:dyDescent="0.3">
      <c r="A43" s="43">
        <v>22020410</v>
      </c>
      <c r="B43" s="44" t="s">
        <v>56</v>
      </c>
      <c r="C43" s="41"/>
      <c r="D43" s="41"/>
      <c r="E43" s="41"/>
    </row>
    <row r="44" spans="1:5" x14ac:dyDescent="0.3">
      <c r="A44" s="43">
        <v>22020411</v>
      </c>
      <c r="B44" s="44" t="s">
        <v>57</v>
      </c>
      <c r="C44" s="41"/>
      <c r="D44" s="41"/>
      <c r="E44" s="41"/>
    </row>
    <row r="45" spans="1:5" s="1" customFormat="1" x14ac:dyDescent="0.3">
      <c r="A45" s="4">
        <v>220205</v>
      </c>
      <c r="B45" s="5" t="s">
        <v>58</v>
      </c>
      <c r="C45" s="12">
        <f>SUM(C46:C47)</f>
        <v>0</v>
      </c>
      <c r="D45" s="12">
        <f t="shared" ref="D45:E45" si="5">SUM(D46:D47)</f>
        <v>0</v>
      </c>
      <c r="E45" s="12">
        <f t="shared" si="5"/>
        <v>0</v>
      </c>
    </row>
    <row r="46" spans="1:5" x14ac:dyDescent="0.3">
      <c r="A46" s="43">
        <v>22020501</v>
      </c>
      <c r="B46" s="44" t="s">
        <v>59</v>
      </c>
      <c r="C46" s="41"/>
      <c r="D46" s="41"/>
      <c r="E46" s="41"/>
    </row>
    <row r="47" spans="1:5" x14ac:dyDescent="0.3">
      <c r="A47" s="43">
        <v>22020502</v>
      </c>
      <c r="B47" s="44" t="s">
        <v>60</v>
      </c>
      <c r="C47" s="41"/>
      <c r="D47" s="41"/>
      <c r="E47" s="41"/>
    </row>
    <row r="48" spans="1:5" s="1" customFormat="1" x14ac:dyDescent="0.3">
      <c r="A48" s="4">
        <v>220206</v>
      </c>
      <c r="B48" s="5" t="s">
        <v>61</v>
      </c>
      <c r="C48" s="12">
        <f>SUM(C49:C53)</f>
        <v>0</v>
      </c>
      <c r="D48" s="12">
        <f t="shared" ref="D48:E48" si="6">SUM(D49:D53)</f>
        <v>0</v>
      </c>
      <c r="E48" s="12">
        <f t="shared" si="6"/>
        <v>0</v>
      </c>
    </row>
    <row r="49" spans="1:5" x14ac:dyDescent="0.3">
      <c r="A49" s="43">
        <v>22020601</v>
      </c>
      <c r="B49" s="44" t="s">
        <v>62</v>
      </c>
      <c r="C49" s="41"/>
      <c r="D49" s="41"/>
      <c r="E49" s="41"/>
    </row>
    <row r="50" spans="1:5" x14ac:dyDescent="0.3">
      <c r="A50" s="43">
        <v>22020602</v>
      </c>
      <c r="B50" s="44" t="s">
        <v>63</v>
      </c>
      <c r="C50" s="41"/>
      <c r="D50" s="41"/>
      <c r="E50" s="41"/>
    </row>
    <row r="51" spans="1:5" x14ac:dyDescent="0.3">
      <c r="A51" s="43">
        <v>22020603</v>
      </c>
      <c r="B51" s="44" t="s">
        <v>64</v>
      </c>
      <c r="C51" s="41"/>
      <c r="D51" s="41"/>
      <c r="E51" s="41"/>
    </row>
    <row r="52" spans="1:5" x14ac:dyDescent="0.3">
      <c r="A52" s="43">
        <v>22020604</v>
      </c>
      <c r="B52" s="44" t="s">
        <v>65</v>
      </c>
      <c r="C52" s="41"/>
      <c r="D52" s="41"/>
      <c r="E52" s="41"/>
    </row>
    <row r="53" spans="1:5" x14ac:dyDescent="0.3">
      <c r="A53" s="43">
        <v>22020605</v>
      </c>
      <c r="B53" s="44" t="s">
        <v>66</v>
      </c>
      <c r="C53" s="41"/>
      <c r="D53" s="41"/>
      <c r="E53" s="41"/>
    </row>
    <row r="54" spans="1:5" s="1" customFormat="1" x14ac:dyDescent="0.3">
      <c r="A54" s="4">
        <v>220207</v>
      </c>
      <c r="B54" s="5" t="s">
        <v>67</v>
      </c>
      <c r="C54" s="12">
        <f>SUM(C55:C62)</f>
        <v>10500000</v>
      </c>
      <c r="D54" s="12">
        <f t="shared" ref="D54:E54" si="7">SUM(D55:D62)</f>
        <v>5350000</v>
      </c>
      <c r="E54" s="12">
        <f t="shared" si="7"/>
        <v>8000000</v>
      </c>
    </row>
    <row r="55" spans="1:5" x14ac:dyDescent="0.3">
      <c r="A55" s="43">
        <v>22020701</v>
      </c>
      <c r="B55" s="44" t="s">
        <v>68</v>
      </c>
      <c r="C55" s="41"/>
      <c r="D55" s="41"/>
      <c r="E55" s="41"/>
    </row>
    <row r="56" spans="1:5" x14ac:dyDescent="0.3">
      <c r="A56" s="43">
        <v>22020702</v>
      </c>
      <c r="B56" s="44" t="s">
        <v>69</v>
      </c>
      <c r="C56" s="41"/>
      <c r="D56" s="41"/>
      <c r="E56" s="41"/>
    </row>
    <row r="57" spans="1:5" x14ac:dyDescent="0.3">
      <c r="A57" s="43">
        <v>22020703</v>
      </c>
      <c r="B57" s="44" t="s">
        <v>70</v>
      </c>
      <c r="C57" s="41"/>
      <c r="D57" s="41"/>
      <c r="E57" s="41"/>
    </row>
    <row r="58" spans="1:5" x14ac:dyDescent="0.3">
      <c r="A58" s="43">
        <v>22020707</v>
      </c>
      <c r="B58" s="44" t="s">
        <v>71</v>
      </c>
      <c r="C58" s="41"/>
      <c r="D58" s="41"/>
      <c r="E58" s="41"/>
    </row>
    <row r="59" spans="1:5" x14ac:dyDescent="0.3">
      <c r="A59" s="43">
        <v>22020708</v>
      </c>
      <c r="B59" s="44" t="s">
        <v>72</v>
      </c>
      <c r="C59" s="41">
        <v>10500000</v>
      </c>
      <c r="D59" s="41">
        <v>5350000</v>
      </c>
      <c r="E59" s="41">
        <v>8000000</v>
      </c>
    </row>
    <row r="60" spans="1:5" x14ac:dyDescent="0.3">
      <c r="A60" s="43">
        <v>22020709</v>
      </c>
      <c r="B60" s="44" t="s">
        <v>73</v>
      </c>
      <c r="C60" s="41"/>
      <c r="D60" s="41"/>
      <c r="E60" s="41"/>
    </row>
    <row r="61" spans="1:5" x14ac:dyDescent="0.3">
      <c r="A61" s="43">
        <v>22020711</v>
      </c>
      <c r="B61" s="44" t="s">
        <v>74</v>
      </c>
      <c r="C61" s="41"/>
      <c r="D61" s="41"/>
      <c r="E61" s="41"/>
    </row>
    <row r="62" spans="1:5" x14ac:dyDescent="0.3">
      <c r="A62" s="43">
        <v>22020712</v>
      </c>
      <c r="B62" s="44" t="s">
        <v>75</v>
      </c>
      <c r="C62" s="41"/>
      <c r="D62" s="41"/>
      <c r="E62" s="41"/>
    </row>
    <row r="63" spans="1:5" s="1" customFormat="1" x14ac:dyDescent="0.3">
      <c r="A63" s="4">
        <v>220208</v>
      </c>
      <c r="B63" s="5" t="s">
        <v>76</v>
      </c>
      <c r="C63" s="12">
        <f>SUM(C64:C66)</f>
        <v>0</v>
      </c>
      <c r="D63" s="12">
        <f t="shared" ref="D63:E63" si="8">SUM(D64:D66)</f>
        <v>0</v>
      </c>
      <c r="E63" s="12">
        <f t="shared" si="8"/>
        <v>2000000</v>
      </c>
    </row>
    <row r="64" spans="1:5" x14ac:dyDescent="0.3">
      <c r="A64" s="43">
        <v>22020801</v>
      </c>
      <c r="B64" s="44" t="s">
        <v>77</v>
      </c>
      <c r="C64" s="41"/>
      <c r="D64" s="41"/>
      <c r="E64" s="41">
        <v>2000000</v>
      </c>
    </row>
    <row r="65" spans="1:5" x14ac:dyDescent="0.3">
      <c r="A65" s="43">
        <v>22020802</v>
      </c>
      <c r="B65" s="44" t="s">
        <v>78</v>
      </c>
      <c r="C65" s="41"/>
      <c r="D65" s="41"/>
      <c r="E65" s="41"/>
    </row>
    <row r="66" spans="1:5" x14ac:dyDescent="0.3">
      <c r="A66" s="43">
        <v>22020803</v>
      </c>
      <c r="B66" s="44" t="s">
        <v>79</v>
      </c>
      <c r="C66" s="41"/>
      <c r="D66" s="41"/>
      <c r="E66" s="41"/>
    </row>
    <row r="67" spans="1:5" s="1" customFormat="1" x14ac:dyDescent="0.3">
      <c r="A67" s="4">
        <v>220209</v>
      </c>
      <c r="B67" s="5" t="s">
        <v>80</v>
      </c>
      <c r="C67" s="12">
        <f>SUM(C68:C69)</f>
        <v>0</v>
      </c>
      <c r="D67" s="12">
        <f t="shared" ref="D67:E67" si="9">SUM(D68:D69)</f>
        <v>0</v>
      </c>
      <c r="E67" s="12">
        <f t="shared" si="9"/>
        <v>0</v>
      </c>
    </row>
    <row r="68" spans="1:5" x14ac:dyDescent="0.3">
      <c r="A68" s="43">
        <v>22020901</v>
      </c>
      <c r="B68" s="44" t="s">
        <v>81</v>
      </c>
      <c r="C68" s="41"/>
      <c r="D68" s="41"/>
      <c r="E68" s="41"/>
    </row>
    <row r="69" spans="1:5" x14ac:dyDescent="0.3">
      <c r="A69" s="43">
        <v>22020902</v>
      </c>
      <c r="B69" s="44" t="s">
        <v>82</v>
      </c>
      <c r="C69" s="41"/>
      <c r="D69" s="41"/>
      <c r="E69" s="41"/>
    </row>
    <row r="70" spans="1:5" s="1" customFormat="1" x14ac:dyDescent="0.3">
      <c r="A70" s="4">
        <v>220210</v>
      </c>
      <c r="B70" s="5" t="s">
        <v>83</v>
      </c>
      <c r="C70" s="12">
        <f>SUM(C71:C83)</f>
        <v>18500000</v>
      </c>
      <c r="D70" s="12">
        <f t="shared" ref="D70:E70" si="10">SUM(D71:D83)</f>
        <v>17308000</v>
      </c>
      <c r="E70" s="12">
        <f t="shared" si="10"/>
        <v>23000000</v>
      </c>
    </row>
    <row r="71" spans="1:5" x14ac:dyDescent="0.3">
      <c r="A71" s="43">
        <v>22021001</v>
      </c>
      <c r="B71" s="44" t="s">
        <v>84</v>
      </c>
      <c r="C71" s="41">
        <v>1000000</v>
      </c>
      <c r="D71" s="41">
        <v>855000</v>
      </c>
      <c r="E71" s="41">
        <v>2000000</v>
      </c>
    </row>
    <row r="72" spans="1:5" x14ac:dyDescent="0.3">
      <c r="A72" s="43">
        <v>22021002</v>
      </c>
      <c r="B72" s="44" t="s">
        <v>85</v>
      </c>
      <c r="C72" s="41"/>
      <c r="D72" s="41"/>
      <c r="E72" s="41"/>
    </row>
    <row r="73" spans="1:5" x14ac:dyDescent="0.3">
      <c r="A73" s="43">
        <v>22021003</v>
      </c>
      <c r="B73" s="44" t="s">
        <v>86</v>
      </c>
      <c r="C73" s="41"/>
      <c r="D73" s="41"/>
      <c r="E73" s="41"/>
    </row>
    <row r="74" spans="1:5" x14ac:dyDescent="0.3">
      <c r="A74" s="43">
        <v>22021004</v>
      </c>
      <c r="B74" s="44" t="s">
        <v>87</v>
      </c>
      <c r="C74" s="41"/>
      <c r="D74" s="41"/>
      <c r="E74" s="41">
        <v>3500000</v>
      </c>
    </row>
    <row r="75" spans="1:5" x14ac:dyDescent="0.3">
      <c r="A75" s="43">
        <v>22021006</v>
      </c>
      <c r="B75" s="44" t="s">
        <v>88</v>
      </c>
      <c r="C75" s="41"/>
      <c r="D75" s="41"/>
      <c r="E75" s="41"/>
    </row>
    <row r="76" spans="1:5" x14ac:dyDescent="0.3">
      <c r="A76" s="43">
        <v>22021007</v>
      </c>
      <c r="B76" s="44" t="s">
        <v>89</v>
      </c>
      <c r="C76" s="41">
        <v>17500000</v>
      </c>
      <c r="D76" s="41">
        <v>16453000</v>
      </c>
      <c r="E76" s="41">
        <v>17500000</v>
      </c>
    </row>
    <row r="77" spans="1:5" x14ac:dyDescent="0.3">
      <c r="A77" s="43">
        <v>22021008</v>
      </c>
      <c r="B77" s="44" t="s">
        <v>90</v>
      </c>
      <c r="C77" s="41"/>
      <c r="D77" s="41"/>
      <c r="E77" s="41"/>
    </row>
    <row r="78" spans="1:5" x14ac:dyDescent="0.3">
      <c r="A78" s="43">
        <v>22021009</v>
      </c>
      <c r="B78" s="44" t="s">
        <v>91</v>
      </c>
      <c r="C78" s="41"/>
      <c r="D78" s="41"/>
      <c r="E78" s="41"/>
    </row>
    <row r="79" spans="1:5" x14ac:dyDescent="0.3">
      <c r="A79" s="43">
        <v>22021010</v>
      </c>
      <c r="B79" s="44" t="s">
        <v>92</v>
      </c>
      <c r="C79" s="41"/>
      <c r="D79" s="41"/>
      <c r="E79" s="41"/>
    </row>
    <row r="80" spans="1:5" x14ac:dyDescent="0.3">
      <c r="A80" s="43">
        <v>22021014</v>
      </c>
      <c r="B80" s="44" t="s">
        <v>93</v>
      </c>
      <c r="C80" s="41"/>
      <c r="D80" s="41"/>
      <c r="E80" s="41"/>
    </row>
    <row r="81" spans="1:5" x14ac:dyDescent="0.3">
      <c r="A81" s="43">
        <v>22021020</v>
      </c>
      <c r="B81" s="44" t="s">
        <v>94</v>
      </c>
      <c r="C81" s="41"/>
      <c r="D81" s="41"/>
      <c r="E81" s="41"/>
    </row>
    <row r="82" spans="1:5" x14ac:dyDescent="0.3">
      <c r="A82" s="43">
        <v>22021050</v>
      </c>
      <c r="B82" s="44" t="s">
        <v>95</v>
      </c>
      <c r="C82" s="41"/>
      <c r="D82" s="41"/>
      <c r="E82" s="41"/>
    </row>
    <row r="83" spans="1:5" x14ac:dyDescent="0.3">
      <c r="A83" s="43">
        <v>22021052</v>
      </c>
      <c r="B83" s="44" t="s">
        <v>96</v>
      </c>
      <c r="C83" s="41"/>
      <c r="D83" s="41"/>
      <c r="E83" s="41"/>
    </row>
    <row r="84" spans="1:5" s="1" customFormat="1" x14ac:dyDescent="0.3">
      <c r="A84" s="4">
        <v>2204</v>
      </c>
      <c r="B84" s="5" t="s">
        <v>97</v>
      </c>
      <c r="C84" s="12">
        <f>C85</f>
        <v>32000000</v>
      </c>
      <c r="D84" s="12">
        <f t="shared" ref="D84:E84" si="11">D85</f>
        <v>17000000</v>
      </c>
      <c r="E84" s="12">
        <f t="shared" si="11"/>
        <v>10000000</v>
      </c>
    </row>
    <row r="85" spans="1:5" s="1" customFormat="1" x14ac:dyDescent="0.3">
      <c r="A85" s="4">
        <v>220401</v>
      </c>
      <c r="B85" s="5" t="s">
        <v>98</v>
      </c>
      <c r="C85" s="12">
        <f>SUM(C86:C87)</f>
        <v>32000000</v>
      </c>
      <c r="D85" s="12">
        <f>SUM(D86:D87)</f>
        <v>17000000</v>
      </c>
      <c r="E85" s="12">
        <f>SUM(E86:E87)</f>
        <v>10000000</v>
      </c>
    </row>
    <row r="86" spans="1:5" x14ac:dyDescent="0.3">
      <c r="A86" s="43">
        <v>22040105</v>
      </c>
      <c r="B86" s="44" t="s">
        <v>99</v>
      </c>
      <c r="C86" s="41">
        <v>19000000</v>
      </c>
      <c r="D86" s="41">
        <v>17000000</v>
      </c>
      <c r="E86" s="41"/>
    </row>
    <row r="87" spans="1:5" x14ac:dyDescent="0.3">
      <c r="A87" s="43">
        <v>22040109</v>
      </c>
      <c r="B87" s="44" t="s">
        <v>100</v>
      </c>
      <c r="C87" s="41">
        <v>13000000</v>
      </c>
      <c r="D87" s="41"/>
      <c r="E87" s="41">
        <v>10000000</v>
      </c>
    </row>
    <row r="88" spans="1:5" s="1" customFormat="1" x14ac:dyDescent="0.3">
      <c r="A88" s="4">
        <v>2205</v>
      </c>
      <c r="B88" s="5" t="s">
        <v>101</v>
      </c>
      <c r="C88" s="12">
        <f>C89</f>
        <v>0</v>
      </c>
      <c r="D88" s="12">
        <f t="shared" ref="D88:E88" si="12">D89</f>
        <v>0</v>
      </c>
      <c r="E88" s="12">
        <f t="shared" si="12"/>
        <v>0</v>
      </c>
    </row>
    <row r="89" spans="1:5" s="1" customFormat="1" x14ac:dyDescent="0.3">
      <c r="A89" s="4">
        <v>220501</v>
      </c>
      <c r="B89" s="5" t="s">
        <v>102</v>
      </c>
      <c r="C89" s="12">
        <f>SUM(C90:C92)</f>
        <v>0</v>
      </c>
      <c r="D89" s="12">
        <f t="shared" ref="D89:E89" si="13">SUM(D90:D92)</f>
        <v>0</v>
      </c>
      <c r="E89" s="12">
        <f t="shared" si="13"/>
        <v>0</v>
      </c>
    </row>
    <row r="90" spans="1:5" x14ac:dyDescent="0.3">
      <c r="A90" s="43">
        <v>22050105</v>
      </c>
      <c r="B90" s="44" t="s">
        <v>103</v>
      </c>
      <c r="C90" s="41"/>
      <c r="D90" s="41"/>
      <c r="E90" s="41"/>
    </row>
    <row r="91" spans="1:5" x14ac:dyDescent="0.3">
      <c r="A91" s="43">
        <v>22050108</v>
      </c>
      <c r="B91" s="44" t="s">
        <v>104</v>
      </c>
      <c r="C91" s="41"/>
      <c r="D91" s="41"/>
      <c r="E91" s="41"/>
    </row>
    <row r="92" spans="1:5" x14ac:dyDescent="0.3">
      <c r="A92" s="43">
        <v>22050110</v>
      </c>
      <c r="B92" s="44" t="s">
        <v>105</v>
      </c>
      <c r="C92" s="41"/>
      <c r="D92" s="41"/>
      <c r="E92" s="41"/>
    </row>
    <row r="93" spans="1:5" s="1" customFormat="1" x14ac:dyDescent="0.3">
      <c r="A93" s="4">
        <v>2206</v>
      </c>
      <c r="B93" s="5" t="s">
        <v>106</v>
      </c>
      <c r="C93" s="12">
        <f>C94+C96</f>
        <v>0</v>
      </c>
      <c r="D93" s="12">
        <f t="shared" ref="D93:E93" si="14">D94+D96</f>
        <v>0</v>
      </c>
      <c r="E93" s="12">
        <f t="shared" si="14"/>
        <v>0</v>
      </c>
    </row>
    <row r="94" spans="1:5" s="1" customFormat="1" x14ac:dyDescent="0.3">
      <c r="A94" s="4">
        <v>220603</v>
      </c>
      <c r="B94" s="5" t="s">
        <v>107</v>
      </c>
      <c r="C94" s="12">
        <f>C95</f>
        <v>0</v>
      </c>
      <c r="D94" s="12">
        <f t="shared" ref="D94:E94" si="15">D95</f>
        <v>0</v>
      </c>
      <c r="E94" s="12">
        <f t="shared" si="15"/>
        <v>0</v>
      </c>
    </row>
    <row r="95" spans="1:5" x14ac:dyDescent="0.3">
      <c r="A95" s="43">
        <v>22060301</v>
      </c>
      <c r="B95" s="44" t="s">
        <v>108</v>
      </c>
      <c r="C95" s="41"/>
      <c r="D95" s="41"/>
      <c r="E95" s="41"/>
    </row>
    <row r="96" spans="1:5" s="1" customFormat="1" x14ac:dyDescent="0.3">
      <c r="A96" s="4">
        <v>220604</v>
      </c>
      <c r="B96" s="5" t="s">
        <v>109</v>
      </c>
      <c r="C96" s="12">
        <f>SUM(C97:C98)</f>
        <v>0</v>
      </c>
      <c r="D96" s="12">
        <f t="shared" ref="D96:E96" si="16">SUM(D97:D98)</f>
        <v>0</v>
      </c>
      <c r="E96" s="12">
        <f t="shared" si="16"/>
        <v>0</v>
      </c>
    </row>
    <row r="97" spans="1:5" x14ac:dyDescent="0.3">
      <c r="A97" s="43">
        <v>22060401</v>
      </c>
      <c r="B97" s="44" t="s">
        <v>110</v>
      </c>
      <c r="C97" s="41"/>
      <c r="D97" s="41"/>
      <c r="E97" s="41"/>
    </row>
    <row r="98" spans="1:5" x14ac:dyDescent="0.3">
      <c r="A98" s="48"/>
      <c r="B98" s="48"/>
      <c r="C98" s="41"/>
      <c r="D98" s="41"/>
      <c r="E98" s="41"/>
    </row>
  </sheetData>
  <sheetProtection algorithmName="SHA-512" hashValue="K4npIVaz5YHA8X/1NVzO8I0sedwqJiXVR0VzfkOy+ZcmYWfTgOiYLZfCCFFWlbqDv6F5A5IXCQYxQ4lFabUwXg==" saltValue="T93RUExktK/EEDa9zXDQew==" spinCount="100000"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scale="65" orientation="landscape" r:id="rId1"/>
  <headerFooter>
    <oddFooter>&amp;CPage 64</oddFooter>
  </headerFooter>
  <rowBreaks count="1" manualBreakCount="1">
    <brk id="48" max="16383"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F69"/>
  <sheetViews>
    <sheetView view="pageBreakPreview" topLeftCell="B1" zoomScale="60" zoomScaleNormal="130" workbookViewId="0">
      <selection activeCell="B68" sqref="A68:XFD69"/>
    </sheetView>
  </sheetViews>
  <sheetFormatPr defaultColWidth="8.81640625" defaultRowHeight="15" x14ac:dyDescent="0.3"/>
  <cols>
    <col min="1" max="1" width="22.26953125" style="49" bestFit="1" customWidth="1"/>
    <col min="2" max="2" width="13.1796875" style="49" bestFit="1" customWidth="1"/>
    <col min="3" max="3" width="44.1796875" style="49" customWidth="1"/>
    <col min="4" max="4" width="23.453125" style="49" customWidth="1"/>
    <col min="5" max="5" width="23.26953125" style="49" customWidth="1"/>
    <col min="6" max="6" width="23.54296875" style="49" customWidth="1"/>
    <col min="7" max="16384" width="8.81640625" style="49"/>
  </cols>
  <sheetData>
    <row r="1" spans="1:6" x14ac:dyDescent="0.3">
      <c r="A1" s="108" t="s">
        <v>143</v>
      </c>
      <c r="B1" s="108"/>
      <c r="C1" s="108"/>
      <c r="D1" s="108"/>
      <c r="E1" s="108"/>
    </row>
    <row r="2" spans="1:6" x14ac:dyDescent="0.3">
      <c r="A2" s="109" t="s">
        <v>754</v>
      </c>
      <c r="B2" s="109"/>
      <c r="C2" s="109"/>
      <c r="D2" s="109"/>
      <c r="E2" s="109"/>
    </row>
    <row r="3" spans="1:6" x14ac:dyDescent="0.3">
      <c r="A3" s="109" t="s">
        <v>684</v>
      </c>
      <c r="B3" s="109"/>
      <c r="C3" s="109"/>
      <c r="D3" s="109"/>
      <c r="E3" s="109"/>
    </row>
    <row r="5" spans="1:6" ht="45" x14ac:dyDescent="0.3">
      <c r="A5" s="50" t="s">
        <v>145</v>
      </c>
      <c r="B5" s="50" t="s">
        <v>144</v>
      </c>
      <c r="C5" s="50" t="s">
        <v>112</v>
      </c>
      <c r="D5" s="50" t="s">
        <v>596</v>
      </c>
      <c r="E5" s="50" t="s">
        <v>597</v>
      </c>
      <c r="F5" s="50" t="s">
        <v>598</v>
      </c>
    </row>
    <row r="6" spans="1:6" s="1" customFormat="1" x14ac:dyDescent="0.3">
      <c r="A6" s="8" t="s">
        <v>613</v>
      </c>
      <c r="B6" s="4">
        <v>3</v>
      </c>
      <c r="C6" s="5" t="s">
        <v>113</v>
      </c>
      <c r="D6" s="11">
        <f>D7+D21+D24+D27+D34+D37+D41+D54+D61+D67</f>
        <v>722441802</v>
      </c>
      <c r="E6" s="11">
        <f>E7+E21+E24+E27+E34+E37+E41+E54+E61+E67</f>
        <v>394259067.01999998</v>
      </c>
      <c r="F6" s="11">
        <f>F7+F21+F24+F27+F34+F37+F41+F54+F61+F67</f>
        <v>382500000</v>
      </c>
    </row>
    <row r="7" spans="1:6" s="1" customFormat="1" x14ac:dyDescent="0.3">
      <c r="A7" s="5"/>
      <c r="B7" s="4">
        <v>32010100</v>
      </c>
      <c r="C7" s="5" t="s">
        <v>114</v>
      </c>
      <c r="D7" s="11">
        <f>SUM(D8:D20)</f>
        <v>633082565</v>
      </c>
      <c r="E7" s="11">
        <f>SUM(E8:E20)</f>
        <v>392217067.01999998</v>
      </c>
      <c r="F7" s="11">
        <f>SUM(F8:F20)</f>
        <v>347500000</v>
      </c>
    </row>
    <row r="8" spans="1:6" hidden="1" x14ac:dyDescent="0.3">
      <c r="A8" s="42"/>
      <c r="B8" s="43">
        <v>32010101</v>
      </c>
      <c r="C8" s="44" t="s">
        <v>115</v>
      </c>
      <c r="D8" s="45"/>
      <c r="E8" s="45"/>
      <c r="F8" s="45"/>
    </row>
    <row r="9" spans="1:6" s="73" customFormat="1" ht="14" hidden="1" x14ac:dyDescent="0.3">
      <c r="A9" s="90"/>
      <c r="B9" s="96">
        <v>32010102</v>
      </c>
      <c r="C9" s="80" t="s">
        <v>762</v>
      </c>
      <c r="D9" s="100"/>
      <c r="E9" s="101"/>
      <c r="F9" s="100"/>
    </row>
    <row r="10" spans="1:6" s="73" customFormat="1" ht="28.5" customHeight="1" x14ac:dyDescent="0.3">
      <c r="A10" s="60" t="s">
        <v>614</v>
      </c>
      <c r="B10" s="96">
        <v>32010102</v>
      </c>
      <c r="C10" s="88" t="s">
        <v>831</v>
      </c>
      <c r="D10" s="100">
        <v>97990845</v>
      </c>
      <c r="E10" s="100">
        <v>95491859.310000002</v>
      </c>
      <c r="F10" s="100">
        <v>75000000</v>
      </c>
    </row>
    <row r="11" spans="1:6" s="73" customFormat="1" ht="14" hidden="1" x14ac:dyDescent="0.3">
      <c r="A11" s="90"/>
      <c r="B11" s="96">
        <v>32010103</v>
      </c>
      <c r="C11" s="80" t="s">
        <v>816</v>
      </c>
      <c r="D11" s="100"/>
      <c r="E11" s="101"/>
      <c r="F11" s="100"/>
    </row>
    <row r="12" spans="1:6" s="73" customFormat="1" ht="14" hidden="1" x14ac:dyDescent="0.3">
      <c r="A12" s="90"/>
      <c r="B12" s="96">
        <v>32010104</v>
      </c>
      <c r="C12" s="80" t="s">
        <v>244</v>
      </c>
      <c r="D12" s="100"/>
      <c r="E12" s="101"/>
      <c r="F12" s="100"/>
    </row>
    <row r="13" spans="1:6" s="73" customFormat="1" ht="14" hidden="1" x14ac:dyDescent="0.3">
      <c r="A13" s="90"/>
      <c r="B13" s="96">
        <v>32010150</v>
      </c>
      <c r="C13" s="80" t="s">
        <v>773</v>
      </c>
      <c r="D13" s="100"/>
      <c r="E13" s="101"/>
      <c r="F13" s="100"/>
    </row>
    <row r="14" spans="1:6" s="73" customFormat="1" ht="27" customHeight="1" x14ac:dyDescent="0.3">
      <c r="A14" s="60" t="s">
        <v>615</v>
      </c>
      <c r="B14" s="96">
        <v>32010150</v>
      </c>
      <c r="C14" s="88" t="s">
        <v>832</v>
      </c>
      <c r="D14" s="100">
        <v>0</v>
      </c>
      <c r="E14" s="101"/>
      <c r="F14" s="100">
        <v>2500000</v>
      </c>
    </row>
    <row r="15" spans="1:6" s="73" customFormat="1" ht="28.5" customHeight="1" x14ac:dyDescent="0.3">
      <c r="A15" s="60" t="s">
        <v>656</v>
      </c>
      <c r="B15" s="96">
        <v>32010150</v>
      </c>
      <c r="C15" s="88" t="s">
        <v>833</v>
      </c>
      <c r="D15" s="100">
        <v>0</v>
      </c>
      <c r="E15" s="101"/>
      <c r="F15" s="100">
        <v>5000000</v>
      </c>
    </row>
    <row r="16" spans="1:6" s="73" customFormat="1" ht="42" customHeight="1" x14ac:dyDescent="0.3">
      <c r="A16" s="60" t="s">
        <v>657</v>
      </c>
      <c r="B16" s="96">
        <v>32010150</v>
      </c>
      <c r="C16" s="88" t="s">
        <v>834</v>
      </c>
      <c r="D16" s="100">
        <v>100000000</v>
      </c>
      <c r="E16" s="101"/>
      <c r="F16" s="100">
        <v>40000000</v>
      </c>
    </row>
    <row r="17" spans="1:6" s="73" customFormat="1" ht="25" x14ac:dyDescent="0.3">
      <c r="A17" s="60" t="s">
        <v>658</v>
      </c>
      <c r="B17" s="68">
        <v>32010150</v>
      </c>
      <c r="C17" s="91" t="s">
        <v>835</v>
      </c>
      <c r="D17" s="100"/>
      <c r="E17" s="101"/>
      <c r="F17" s="98">
        <v>50000000</v>
      </c>
    </row>
    <row r="18" spans="1:6" s="73" customFormat="1" ht="78" customHeight="1" x14ac:dyDescent="0.3">
      <c r="A18" s="60" t="s">
        <v>659</v>
      </c>
      <c r="B18" s="96">
        <v>32010150</v>
      </c>
      <c r="C18" s="88" t="s">
        <v>891</v>
      </c>
      <c r="D18" s="100">
        <v>282000000</v>
      </c>
      <c r="E18" s="100">
        <v>180491859.31</v>
      </c>
      <c r="F18" s="100">
        <v>50000000</v>
      </c>
    </row>
    <row r="19" spans="1:6" s="73" customFormat="1" ht="30" customHeight="1" x14ac:dyDescent="0.3">
      <c r="A19" s="60" t="s">
        <v>660</v>
      </c>
      <c r="B19" s="96">
        <v>32010150</v>
      </c>
      <c r="C19" s="91" t="s">
        <v>836</v>
      </c>
      <c r="D19" s="100">
        <v>153091720</v>
      </c>
      <c r="E19" s="100">
        <v>116233348.40000001</v>
      </c>
      <c r="F19" s="100">
        <v>125000000</v>
      </c>
    </row>
    <row r="20" spans="1:6" hidden="1" x14ac:dyDescent="0.3">
      <c r="A20" s="44"/>
      <c r="B20" s="43"/>
      <c r="C20" s="44"/>
      <c r="D20" s="45"/>
      <c r="E20" s="45"/>
      <c r="F20" s="45"/>
    </row>
    <row r="21" spans="1:6" s="1" customFormat="1" x14ac:dyDescent="0.3">
      <c r="A21" s="5"/>
      <c r="B21" s="4">
        <v>32010200</v>
      </c>
      <c r="C21" s="5" t="s">
        <v>116</v>
      </c>
      <c r="D21" s="11">
        <f>SUM(D22:D23)</f>
        <v>0</v>
      </c>
      <c r="E21" s="11">
        <f>SUM(E22:E23)</f>
        <v>0</v>
      </c>
      <c r="F21" s="11">
        <f>SUM(F22:F23)</f>
        <v>0</v>
      </c>
    </row>
    <row r="22" spans="1:6" hidden="1" x14ac:dyDescent="0.3">
      <c r="A22" s="42"/>
      <c r="B22" s="43">
        <v>32010202</v>
      </c>
      <c r="C22" s="44" t="s">
        <v>117</v>
      </c>
      <c r="D22" s="45"/>
      <c r="E22" s="45"/>
      <c r="F22" s="45"/>
    </row>
    <row r="23" spans="1:6" hidden="1" x14ac:dyDescent="0.3">
      <c r="A23" s="46"/>
      <c r="B23" s="47"/>
      <c r="C23" s="46"/>
      <c r="D23" s="45"/>
      <c r="E23" s="45"/>
      <c r="F23" s="45"/>
    </row>
    <row r="24" spans="1:6" s="1" customFormat="1" x14ac:dyDescent="0.3">
      <c r="A24" s="5"/>
      <c r="B24" s="4">
        <v>320103</v>
      </c>
      <c r="C24" s="5" t="s">
        <v>118</v>
      </c>
      <c r="D24" s="11">
        <f>SUM(D25:D26)</f>
        <v>0</v>
      </c>
      <c r="E24" s="11">
        <f>SUM(E25:E26)</f>
        <v>0</v>
      </c>
      <c r="F24" s="11">
        <f>SUM(F25:F26)</f>
        <v>0</v>
      </c>
    </row>
    <row r="25" spans="1:6" hidden="1" x14ac:dyDescent="0.3">
      <c r="A25" s="42"/>
      <c r="B25" s="43">
        <v>32010301</v>
      </c>
      <c r="C25" s="44" t="s">
        <v>119</v>
      </c>
      <c r="D25" s="45"/>
      <c r="E25" s="45"/>
      <c r="F25" s="45"/>
    </row>
    <row r="26" spans="1:6" hidden="1" x14ac:dyDescent="0.3">
      <c r="A26" s="44"/>
      <c r="B26" s="43"/>
      <c r="C26" s="44"/>
      <c r="D26" s="45"/>
      <c r="E26" s="45"/>
      <c r="F26" s="45"/>
    </row>
    <row r="27" spans="1:6" s="1" customFormat="1" x14ac:dyDescent="0.3">
      <c r="A27" s="5"/>
      <c r="B27" s="4">
        <v>32010400</v>
      </c>
      <c r="C27" s="5" t="s">
        <v>120</v>
      </c>
      <c r="D27" s="11">
        <f>SUM(D28:D33)</f>
        <v>31770000</v>
      </c>
      <c r="E27" s="11">
        <f>SUM(E28:E33)</f>
        <v>0</v>
      </c>
      <c r="F27" s="11">
        <f>SUM(F28:F33)</f>
        <v>10000000</v>
      </c>
    </row>
    <row r="28" spans="1:6" hidden="1" x14ac:dyDescent="0.3">
      <c r="A28" s="42"/>
      <c r="B28" s="43">
        <v>32010405</v>
      </c>
      <c r="C28" s="44" t="s">
        <v>121</v>
      </c>
      <c r="D28" s="45"/>
      <c r="E28" s="45"/>
      <c r="F28" s="45"/>
    </row>
    <row r="29" spans="1:6" hidden="1" x14ac:dyDescent="0.3">
      <c r="A29" s="42"/>
      <c r="B29" s="43">
        <v>32010406</v>
      </c>
      <c r="C29" s="44" t="s">
        <v>122</v>
      </c>
      <c r="D29" s="45"/>
      <c r="E29" s="45"/>
      <c r="F29" s="45"/>
    </row>
    <row r="30" spans="1:6" s="78" customFormat="1" x14ac:dyDescent="0.35">
      <c r="A30" s="42" t="s">
        <v>661</v>
      </c>
      <c r="B30" s="68">
        <v>32010406</v>
      </c>
      <c r="C30" s="83" t="s">
        <v>837</v>
      </c>
      <c r="D30" s="105">
        <v>31770000</v>
      </c>
      <c r="E30" s="99"/>
      <c r="F30" s="98">
        <v>10000000</v>
      </c>
    </row>
    <row r="31" spans="1:6" hidden="1" x14ac:dyDescent="0.3">
      <c r="A31" s="42"/>
      <c r="B31" s="43">
        <v>32010407</v>
      </c>
      <c r="C31" s="44" t="s">
        <v>123</v>
      </c>
      <c r="D31" s="45"/>
      <c r="E31" s="45"/>
      <c r="F31" s="45"/>
    </row>
    <row r="32" spans="1:6" hidden="1" x14ac:dyDescent="0.3">
      <c r="A32" s="42"/>
      <c r="B32" s="43">
        <v>32010408</v>
      </c>
      <c r="C32" s="44" t="s">
        <v>124</v>
      </c>
      <c r="D32" s="45"/>
      <c r="E32" s="45"/>
      <c r="F32" s="45"/>
    </row>
    <row r="33" spans="1:6" hidden="1" x14ac:dyDescent="0.3">
      <c r="A33" s="44"/>
      <c r="B33" s="43"/>
      <c r="C33" s="44"/>
      <c r="D33" s="45"/>
      <c r="E33" s="45"/>
      <c r="F33" s="45"/>
    </row>
    <row r="34" spans="1:6" s="1" customFormat="1" x14ac:dyDescent="0.3">
      <c r="A34" s="5"/>
      <c r="B34" s="4">
        <v>320105</v>
      </c>
      <c r="C34" s="5" t="s">
        <v>125</v>
      </c>
      <c r="D34" s="11">
        <f>SUM(D35:D36)</f>
        <v>0</v>
      </c>
      <c r="E34" s="11">
        <f>SUM(E35:E36)</f>
        <v>0</v>
      </c>
      <c r="F34" s="11">
        <f>SUM(F35:F36)</f>
        <v>0</v>
      </c>
    </row>
    <row r="35" spans="1:6" hidden="1" x14ac:dyDescent="0.3">
      <c r="A35" s="42"/>
      <c r="B35" s="43">
        <v>32010501</v>
      </c>
      <c r="C35" s="44" t="s">
        <v>126</v>
      </c>
      <c r="D35" s="45"/>
      <c r="E35" s="45"/>
      <c r="F35" s="45"/>
    </row>
    <row r="36" spans="1:6" hidden="1" x14ac:dyDescent="0.3">
      <c r="A36" s="44"/>
      <c r="B36" s="43"/>
      <c r="C36" s="44"/>
      <c r="D36" s="45"/>
      <c r="E36" s="45"/>
      <c r="F36" s="45"/>
    </row>
    <row r="37" spans="1:6" s="1" customFormat="1" x14ac:dyDescent="0.3">
      <c r="A37" s="5"/>
      <c r="B37" s="4">
        <v>320106</v>
      </c>
      <c r="C37" s="5" t="s">
        <v>127</v>
      </c>
      <c r="D37" s="11">
        <f>SUM(D38:D40)</f>
        <v>0</v>
      </c>
      <c r="E37" s="11">
        <f>SUM(E38:E40)</f>
        <v>0</v>
      </c>
      <c r="F37" s="11">
        <f>SUM(F38:F40)</f>
        <v>0</v>
      </c>
    </row>
    <row r="38" spans="1:6" hidden="1" x14ac:dyDescent="0.3">
      <c r="A38" s="42"/>
      <c r="B38" s="43">
        <v>32010601</v>
      </c>
      <c r="C38" s="44" t="s">
        <v>128</v>
      </c>
      <c r="D38" s="45"/>
      <c r="E38" s="45"/>
      <c r="F38" s="45"/>
    </row>
    <row r="39" spans="1:6" hidden="1" x14ac:dyDescent="0.3">
      <c r="A39" s="42"/>
      <c r="B39" s="43">
        <v>32010602</v>
      </c>
      <c r="C39" s="44" t="s">
        <v>129</v>
      </c>
      <c r="D39" s="45"/>
      <c r="E39" s="45"/>
      <c r="F39" s="45"/>
    </row>
    <row r="40" spans="1:6" hidden="1" x14ac:dyDescent="0.3">
      <c r="A40" s="44"/>
      <c r="B40" s="43"/>
      <c r="C40" s="44"/>
      <c r="D40" s="45"/>
      <c r="E40" s="45"/>
      <c r="F40" s="45"/>
    </row>
    <row r="41" spans="1:6" s="1" customFormat="1" x14ac:dyDescent="0.3">
      <c r="A41" s="5"/>
      <c r="B41" s="4">
        <v>320109</v>
      </c>
      <c r="C41" s="5" t="s">
        <v>130</v>
      </c>
      <c r="D41" s="11">
        <f>SUM(D42:D53)</f>
        <v>57589237</v>
      </c>
      <c r="E41" s="11">
        <f>SUM(E42:E53)</f>
        <v>2042000</v>
      </c>
      <c r="F41" s="11">
        <f>SUM(F42:F53)</f>
        <v>25000000</v>
      </c>
    </row>
    <row r="42" spans="1:6" hidden="1" x14ac:dyDescent="0.3">
      <c r="A42" s="42"/>
      <c r="B42" s="43">
        <v>32010903</v>
      </c>
      <c r="C42" s="44" t="s">
        <v>131</v>
      </c>
      <c r="D42" s="45"/>
      <c r="E42" s="45"/>
      <c r="F42" s="45"/>
    </row>
    <row r="43" spans="1:6" hidden="1" x14ac:dyDescent="0.3">
      <c r="A43" s="44"/>
      <c r="B43" s="43"/>
      <c r="C43" s="44"/>
      <c r="D43" s="45"/>
      <c r="E43" s="45"/>
      <c r="F43" s="45"/>
    </row>
    <row r="44" spans="1:6" hidden="1" x14ac:dyDescent="0.3">
      <c r="A44" s="42"/>
      <c r="B44" s="43">
        <v>32010904</v>
      </c>
      <c r="C44" s="44" t="s">
        <v>132</v>
      </c>
      <c r="D44" s="45"/>
      <c r="E44" s="45"/>
      <c r="F44" s="45"/>
    </row>
    <row r="45" spans="1:6" s="73" customFormat="1" x14ac:dyDescent="0.3">
      <c r="A45" s="42" t="s">
        <v>662</v>
      </c>
      <c r="B45" s="68">
        <v>32010904</v>
      </c>
      <c r="C45" s="82" t="s">
        <v>838</v>
      </c>
      <c r="D45" s="100">
        <v>57589237</v>
      </c>
      <c r="E45" s="99">
        <v>2042000</v>
      </c>
      <c r="F45" s="100">
        <v>25000000</v>
      </c>
    </row>
    <row r="46" spans="1:6" hidden="1" x14ac:dyDescent="0.3">
      <c r="A46" s="44"/>
      <c r="B46" s="43"/>
      <c r="C46" s="44"/>
      <c r="D46" s="45"/>
      <c r="E46" s="45"/>
      <c r="F46" s="45"/>
    </row>
    <row r="47" spans="1:6" hidden="1" x14ac:dyDescent="0.3">
      <c r="A47" s="42"/>
      <c r="B47" s="43">
        <v>32010935</v>
      </c>
      <c r="C47" s="44" t="s">
        <v>133</v>
      </c>
      <c r="D47" s="45"/>
      <c r="E47" s="45"/>
      <c r="F47" s="45"/>
    </row>
    <row r="48" spans="1:6" hidden="1" x14ac:dyDescent="0.3">
      <c r="A48" s="44"/>
      <c r="B48" s="43"/>
      <c r="C48" s="44"/>
      <c r="D48" s="45"/>
      <c r="E48" s="45"/>
      <c r="F48" s="45"/>
    </row>
    <row r="49" spans="1:6" hidden="1" x14ac:dyDescent="0.3">
      <c r="A49" s="44"/>
      <c r="B49" s="43"/>
      <c r="C49" s="44"/>
      <c r="D49" s="45"/>
      <c r="E49" s="45"/>
      <c r="F49" s="45"/>
    </row>
    <row r="50" spans="1:6" hidden="1" x14ac:dyDescent="0.3">
      <c r="A50" s="44"/>
      <c r="B50" s="43"/>
      <c r="C50" s="44"/>
      <c r="D50" s="45"/>
      <c r="E50" s="45"/>
      <c r="F50" s="45"/>
    </row>
    <row r="51" spans="1:6" hidden="1" x14ac:dyDescent="0.3">
      <c r="A51" s="42"/>
      <c r="B51" s="43">
        <v>32010936</v>
      </c>
      <c r="C51" s="44" t="s">
        <v>134</v>
      </c>
      <c r="D51" s="45"/>
      <c r="E51" s="45"/>
      <c r="F51" s="45"/>
    </row>
    <row r="52" spans="1:6" hidden="1" x14ac:dyDescent="0.3">
      <c r="A52" s="44"/>
      <c r="B52" s="43"/>
      <c r="C52" s="44"/>
      <c r="D52" s="45"/>
      <c r="E52" s="45"/>
      <c r="F52" s="45"/>
    </row>
    <row r="53" spans="1:6" hidden="1" x14ac:dyDescent="0.3">
      <c r="A53" s="44"/>
      <c r="B53" s="43"/>
      <c r="C53" s="44"/>
      <c r="D53" s="45"/>
      <c r="E53" s="45"/>
      <c r="F53" s="45"/>
    </row>
    <row r="54" spans="1:6" s="1" customFormat="1" x14ac:dyDescent="0.3">
      <c r="A54" s="5"/>
      <c r="B54" s="4">
        <v>320201</v>
      </c>
      <c r="C54" s="5" t="s">
        <v>146</v>
      </c>
      <c r="D54" s="11">
        <f>SUM(D55:D60)</f>
        <v>0</v>
      </c>
      <c r="E54" s="11">
        <f t="shared" ref="E54:F54" si="0">SUM(E55:E60)</f>
        <v>0</v>
      </c>
      <c r="F54" s="11">
        <f t="shared" si="0"/>
        <v>0</v>
      </c>
    </row>
    <row r="55" spans="1:6" hidden="1" x14ac:dyDescent="0.3">
      <c r="A55" s="42"/>
      <c r="B55" s="43">
        <v>32020101</v>
      </c>
      <c r="C55" s="44" t="s">
        <v>135</v>
      </c>
      <c r="D55" s="45"/>
      <c r="E55" s="45"/>
      <c r="F55" s="45"/>
    </row>
    <row r="56" spans="1:6" hidden="1" x14ac:dyDescent="0.3">
      <c r="A56" s="44"/>
      <c r="B56" s="43"/>
      <c r="C56" s="44"/>
      <c r="D56" s="45"/>
      <c r="E56" s="45"/>
      <c r="F56" s="45"/>
    </row>
    <row r="57" spans="1:6" hidden="1" x14ac:dyDescent="0.3">
      <c r="A57" s="42"/>
      <c r="B57" s="43">
        <v>32020102</v>
      </c>
      <c r="C57" s="44" t="s">
        <v>136</v>
      </c>
      <c r="D57" s="45"/>
      <c r="E57" s="45"/>
      <c r="F57" s="45"/>
    </row>
    <row r="58" spans="1:6" hidden="1" x14ac:dyDescent="0.3">
      <c r="A58" s="44"/>
      <c r="B58" s="43"/>
      <c r="C58" s="44"/>
      <c r="D58" s="45"/>
      <c r="E58" s="45"/>
      <c r="F58" s="45"/>
    </row>
    <row r="59" spans="1:6" hidden="1" x14ac:dyDescent="0.3">
      <c r="A59" s="42"/>
      <c r="B59" s="43">
        <v>32020104</v>
      </c>
      <c r="C59" s="44" t="s">
        <v>137</v>
      </c>
      <c r="D59" s="45"/>
      <c r="E59" s="45"/>
      <c r="F59" s="45"/>
    </row>
    <row r="60" spans="1:6" hidden="1" x14ac:dyDescent="0.3">
      <c r="A60" s="44"/>
      <c r="B60" s="43"/>
      <c r="C60" s="44"/>
      <c r="D60" s="45"/>
      <c r="E60" s="45"/>
      <c r="F60" s="45"/>
    </row>
    <row r="61" spans="1:6" s="1" customFormat="1" x14ac:dyDescent="0.3">
      <c r="A61" s="5"/>
      <c r="B61" s="4">
        <v>320301</v>
      </c>
      <c r="C61" s="5" t="s">
        <v>138</v>
      </c>
      <c r="D61" s="11">
        <f>SUM(D62:D66)</f>
        <v>0</v>
      </c>
      <c r="E61" s="11">
        <f t="shared" ref="E61:F61" si="1">SUM(E62:E66)</f>
        <v>0</v>
      </c>
      <c r="F61" s="11">
        <f t="shared" si="1"/>
        <v>0</v>
      </c>
    </row>
    <row r="62" spans="1:6" hidden="1" x14ac:dyDescent="0.3">
      <c r="A62" s="42"/>
      <c r="B62" s="43">
        <v>32030101</v>
      </c>
      <c r="C62" s="44" t="s">
        <v>139</v>
      </c>
      <c r="D62" s="45"/>
      <c r="E62" s="45"/>
      <c r="F62" s="45"/>
    </row>
    <row r="63" spans="1:6" hidden="1" x14ac:dyDescent="0.3">
      <c r="A63" s="42"/>
      <c r="B63" s="43">
        <v>32030109</v>
      </c>
      <c r="C63" s="44" t="s">
        <v>140</v>
      </c>
      <c r="D63" s="45"/>
      <c r="E63" s="45"/>
      <c r="F63" s="45"/>
    </row>
    <row r="64" spans="1:6" hidden="1" x14ac:dyDescent="0.3">
      <c r="A64" s="42"/>
      <c r="B64" s="43">
        <v>32030110</v>
      </c>
      <c r="C64" s="44" t="s">
        <v>141</v>
      </c>
      <c r="D64" s="45"/>
      <c r="E64" s="45"/>
      <c r="F64" s="45"/>
    </row>
    <row r="65" spans="1:6" hidden="1" x14ac:dyDescent="0.3">
      <c r="A65" s="46"/>
      <c r="B65" s="47"/>
      <c r="C65" s="46"/>
      <c r="D65" s="45"/>
      <c r="E65" s="45"/>
      <c r="F65" s="45"/>
    </row>
    <row r="66" spans="1:6" hidden="1" x14ac:dyDescent="0.3">
      <c r="A66" s="46"/>
      <c r="B66" s="47"/>
      <c r="C66" s="46"/>
      <c r="D66" s="45"/>
      <c r="E66" s="45"/>
      <c r="F66" s="45"/>
    </row>
    <row r="67" spans="1:6" s="1" customFormat="1" x14ac:dyDescent="0.3">
      <c r="A67" s="5"/>
      <c r="B67" s="4">
        <v>32011000</v>
      </c>
      <c r="C67" s="5" t="s">
        <v>142</v>
      </c>
      <c r="D67" s="11">
        <f>SUM(D68:D69)</f>
        <v>0</v>
      </c>
      <c r="E67" s="11">
        <f>SUM(E68:E69)</f>
        <v>0</v>
      </c>
      <c r="F67" s="11">
        <f>SUM(F68:F69)</f>
        <v>0</v>
      </c>
    </row>
    <row r="68" spans="1:6" hidden="1" x14ac:dyDescent="0.3">
      <c r="A68" s="42"/>
      <c r="B68" s="46"/>
      <c r="C68" s="46"/>
      <c r="D68" s="45"/>
      <c r="E68" s="45"/>
      <c r="F68" s="45"/>
    </row>
    <row r="69" spans="1:6" hidden="1" x14ac:dyDescent="0.3">
      <c r="A69" s="46"/>
      <c r="B69" s="46"/>
      <c r="C69" s="46"/>
      <c r="D69" s="45"/>
      <c r="E69" s="45"/>
      <c r="F69" s="45"/>
    </row>
  </sheetData>
  <sheetProtection algorithmName="SHA-512" hashValue="uw9ZAl0lF/kIEfS4XOLfpbvQyAJlyiKGboFNEu1msYB35klIdZFFVaaTKxDR7/ZogF3cRc/WKiTKJIA93GTA0w==" saltValue="7ArHMM6Or21Ov8edIt2blw==" spinCount="100000" sheet="1" objects="1" scenarios="1" formatColumns="0" formatRows="0" selectLockedCells="1"/>
  <mergeCells count="3">
    <mergeCell ref="A1:E1"/>
    <mergeCell ref="A2:E2"/>
    <mergeCell ref="A3:E3"/>
  </mergeCells>
  <pageMargins left="0.39370078740157483" right="0.39370078740157483" top="0.74803149606299213" bottom="0.74803149606299213" header="0.31496062992125984" footer="0.31496062992125984"/>
  <pageSetup scale="80" orientation="landscape" r:id="rId1"/>
  <headerFooter>
    <oddFooter>&amp;CPage 66</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2:E25"/>
  <sheetViews>
    <sheetView view="pageBreakPreview" zoomScale="90" zoomScaleNormal="140" zoomScaleSheetLayoutView="90" workbookViewId="0">
      <selection activeCell="C30" sqref="C30"/>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2" spans="1:5" x14ac:dyDescent="0.3">
      <c r="A2" s="108" t="s">
        <v>528</v>
      </c>
      <c r="B2" s="108"/>
      <c r="C2" s="108"/>
      <c r="D2" s="108"/>
      <c r="E2" s="108"/>
    </row>
    <row r="3" spans="1:5" ht="26.5" customHeight="1" x14ac:dyDescent="0.3">
      <c r="A3" s="112" t="s">
        <v>755</v>
      </c>
      <c r="B3" s="112"/>
      <c r="C3" s="112"/>
      <c r="D3" s="112"/>
      <c r="E3" s="112"/>
    </row>
    <row r="4" spans="1:5" x14ac:dyDescent="0.3">
      <c r="A4" s="109" t="s">
        <v>686</v>
      </c>
      <c r="B4" s="109"/>
      <c r="C4" s="109"/>
      <c r="D4" s="109"/>
      <c r="E4" s="109"/>
    </row>
    <row r="6" spans="1:5" ht="49.15" customHeight="1" x14ac:dyDescent="0.3">
      <c r="A6" s="58" t="s">
        <v>0</v>
      </c>
      <c r="B6" s="58" t="s">
        <v>1</v>
      </c>
      <c r="C6" s="50" t="s">
        <v>596</v>
      </c>
      <c r="D6" s="50" t="s">
        <v>597</v>
      </c>
      <c r="E6" s="50" t="s">
        <v>598</v>
      </c>
    </row>
    <row r="7" spans="1:5" s="1" customFormat="1" x14ac:dyDescent="0.3">
      <c r="A7" s="3">
        <v>21</v>
      </c>
      <c r="B7" s="3" t="s">
        <v>4</v>
      </c>
      <c r="C7" s="12">
        <f>C8+C13+C20</f>
        <v>104887073</v>
      </c>
      <c r="D7" s="12">
        <f t="shared" ref="D7:E7" si="0">D8+D13+D20</f>
        <v>87405894</v>
      </c>
      <c r="E7" s="12">
        <f t="shared" si="0"/>
        <v>97795135</v>
      </c>
    </row>
    <row r="8" spans="1:5" s="1" customFormat="1" x14ac:dyDescent="0.3">
      <c r="A8" s="3">
        <v>2101</v>
      </c>
      <c r="B8" s="3" t="s">
        <v>5</v>
      </c>
      <c r="C8" s="12">
        <f>C9</f>
        <v>104887073</v>
      </c>
      <c r="D8" s="12">
        <f t="shared" ref="D8:E8" si="1">D9</f>
        <v>87405894</v>
      </c>
      <c r="E8" s="12">
        <f t="shared" si="1"/>
        <v>97795135</v>
      </c>
    </row>
    <row r="9" spans="1:5" s="1" customFormat="1" x14ac:dyDescent="0.3">
      <c r="A9" s="3">
        <v>210101</v>
      </c>
      <c r="B9" s="3" t="s">
        <v>6</v>
      </c>
      <c r="C9" s="12">
        <f>SUM(C10:C12)</f>
        <v>104887073</v>
      </c>
      <c r="D9" s="12">
        <f t="shared" ref="D9:E9" si="2">SUM(D10:D12)</f>
        <v>87405894</v>
      </c>
      <c r="E9" s="12">
        <f t="shared" si="2"/>
        <v>97795135</v>
      </c>
    </row>
    <row r="10" spans="1:5" x14ac:dyDescent="0.3">
      <c r="A10" s="59">
        <v>21010101</v>
      </c>
      <c r="B10" s="48" t="s">
        <v>5</v>
      </c>
      <c r="C10" s="41">
        <v>104887073</v>
      </c>
      <c r="D10" s="41">
        <v>87405894</v>
      </c>
      <c r="E10" s="41">
        <v>97795135</v>
      </c>
    </row>
    <row r="11" spans="1:5" x14ac:dyDescent="0.3">
      <c r="A11" s="59">
        <v>21010102</v>
      </c>
      <c r="B11" s="48" t="s">
        <v>7</v>
      </c>
      <c r="C11" s="41"/>
      <c r="D11" s="41"/>
      <c r="E11" s="41"/>
    </row>
    <row r="12" spans="1:5" x14ac:dyDescent="0.3">
      <c r="A12" s="59">
        <v>21010103</v>
      </c>
      <c r="B12" s="48" t="s">
        <v>8</v>
      </c>
      <c r="C12" s="41"/>
      <c r="D12" s="41"/>
      <c r="E12" s="41"/>
    </row>
    <row r="13" spans="1:5" s="1" customFormat="1" x14ac:dyDescent="0.3">
      <c r="A13" s="3">
        <v>2102</v>
      </c>
      <c r="B13" s="3" t="s">
        <v>9</v>
      </c>
      <c r="C13" s="12">
        <f>C14+C18</f>
        <v>0</v>
      </c>
      <c r="D13" s="12">
        <f t="shared" ref="D13:E13" si="3">D14+D18</f>
        <v>0</v>
      </c>
      <c r="E13" s="12">
        <f t="shared" si="3"/>
        <v>0</v>
      </c>
    </row>
    <row r="14" spans="1:5" s="1" customFormat="1" x14ac:dyDescent="0.3">
      <c r="A14" s="3">
        <v>210201</v>
      </c>
      <c r="B14" s="3" t="s">
        <v>10</v>
      </c>
      <c r="C14" s="12">
        <f>SUM(C15:C17)</f>
        <v>0</v>
      </c>
      <c r="D14" s="12">
        <f t="shared" ref="D14:E14" si="4">SUM(D15:D17)</f>
        <v>0</v>
      </c>
      <c r="E14" s="12">
        <f t="shared" si="4"/>
        <v>0</v>
      </c>
    </row>
    <row r="15" spans="1:5" x14ac:dyDescent="0.3">
      <c r="A15" s="59">
        <v>21020104</v>
      </c>
      <c r="B15" s="48" t="s">
        <v>11</v>
      </c>
      <c r="C15" s="41"/>
      <c r="D15" s="41"/>
      <c r="E15" s="41"/>
    </row>
    <row r="16" spans="1:5" x14ac:dyDescent="0.3">
      <c r="A16" s="59">
        <v>21020108</v>
      </c>
      <c r="B16" s="48" t="s">
        <v>12</v>
      </c>
      <c r="C16" s="41"/>
      <c r="D16" s="41"/>
      <c r="E16" s="41"/>
    </row>
    <row r="17" spans="1:5" x14ac:dyDescent="0.3">
      <c r="A17" s="59">
        <v>21020109</v>
      </c>
      <c r="B17" s="48" t="s">
        <v>13</v>
      </c>
      <c r="C17" s="41"/>
      <c r="D17" s="41"/>
      <c r="E17" s="41"/>
    </row>
    <row r="18" spans="1:5" s="1" customFormat="1" x14ac:dyDescent="0.3">
      <c r="A18" s="3">
        <v>210202</v>
      </c>
      <c r="B18" s="3" t="s">
        <v>14</v>
      </c>
      <c r="C18" s="12">
        <f>SUM(C19)</f>
        <v>0</v>
      </c>
      <c r="D18" s="12">
        <f t="shared" ref="D18:E18" si="5">SUM(D19)</f>
        <v>0</v>
      </c>
      <c r="E18" s="12">
        <f t="shared" si="5"/>
        <v>0</v>
      </c>
    </row>
    <row r="19" spans="1:5" x14ac:dyDescent="0.3">
      <c r="A19" s="59">
        <v>21020207</v>
      </c>
      <c r="B19" s="48" t="s">
        <v>15</v>
      </c>
      <c r="C19" s="41"/>
      <c r="D19" s="41"/>
      <c r="E19" s="41"/>
    </row>
    <row r="20" spans="1:5" s="1" customFormat="1" x14ac:dyDescent="0.3">
      <c r="A20" s="3">
        <v>210301</v>
      </c>
      <c r="B20" s="3" t="s">
        <v>16</v>
      </c>
      <c r="C20" s="12">
        <f>SUM(C21:C23)</f>
        <v>0</v>
      </c>
      <c r="D20" s="12">
        <f t="shared" ref="D20:E20" si="6">SUM(D21:D23)</f>
        <v>0</v>
      </c>
      <c r="E20" s="12">
        <f t="shared" si="6"/>
        <v>0</v>
      </c>
    </row>
    <row r="21" spans="1:5" x14ac:dyDescent="0.3">
      <c r="A21" s="59">
        <v>21030101</v>
      </c>
      <c r="B21" s="48" t="s">
        <v>17</v>
      </c>
      <c r="C21" s="41"/>
      <c r="D21" s="41"/>
      <c r="E21" s="41"/>
    </row>
    <row r="22" spans="1:5" x14ac:dyDescent="0.3">
      <c r="A22" s="59">
        <v>21030102</v>
      </c>
      <c r="B22" s="48" t="s">
        <v>18</v>
      </c>
      <c r="C22" s="41"/>
      <c r="D22" s="41"/>
      <c r="E22" s="41"/>
    </row>
    <row r="23" spans="1:5" x14ac:dyDescent="0.3">
      <c r="A23" s="59">
        <v>21030104</v>
      </c>
      <c r="B23" s="48" t="s">
        <v>19</v>
      </c>
      <c r="C23" s="41"/>
      <c r="D23" s="41"/>
      <c r="E23" s="41"/>
    </row>
    <row r="24" spans="1:5" x14ac:dyDescent="0.3">
      <c r="A24" s="59"/>
      <c r="B24" s="48"/>
      <c r="C24" s="41"/>
      <c r="D24" s="41"/>
      <c r="E24" s="41"/>
    </row>
    <row r="25" spans="1:5" x14ac:dyDescent="0.3">
      <c r="A25" s="59"/>
      <c r="B25" s="48"/>
      <c r="C25" s="41"/>
      <c r="D25" s="41"/>
      <c r="E25" s="41"/>
    </row>
  </sheetData>
  <sheetProtection algorithmName="SHA-512" hashValue="FYYCQl0+2UbGX/WPankC26gou2LwK4tOyILV3e+8NsvNa6VrrjBp4mSXMqq+Hf9imIyR4/6hoR7kn36qrv8PAA==" saltValue="bTRszrlYtwZKPYaTf0WM+A=="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67</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3:E98"/>
  <sheetViews>
    <sheetView view="pageBreakPreview" topLeftCell="A7" zoomScale="90" zoomScaleNormal="140" zoomScaleSheetLayoutView="90" workbookViewId="0">
      <selection activeCell="C106" sqref="C106"/>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3" spans="1:5" x14ac:dyDescent="0.3">
      <c r="A3" s="108" t="s">
        <v>529</v>
      </c>
      <c r="B3" s="108"/>
      <c r="C3" s="108"/>
      <c r="D3" s="108"/>
      <c r="E3" s="108"/>
    </row>
    <row r="4" spans="1:5" ht="28.9" customHeight="1" x14ac:dyDescent="0.3">
      <c r="A4" s="112" t="s">
        <v>756</v>
      </c>
      <c r="B4" s="112"/>
      <c r="C4" s="112"/>
      <c r="D4" s="112"/>
      <c r="E4" s="112"/>
    </row>
    <row r="5" spans="1:5" x14ac:dyDescent="0.3">
      <c r="A5" s="109" t="s">
        <v>686</v>
      </c>
      <c r="B5" s="109"/>
      <c r="C5" s="109"/>
      <c r="D5" s="109"/>
      <c r="E5" s="109"/>
    </row>
    <row r="6" spans="1:5" ht="45" x14ac:dyDescent="0.3">
      <c r="A6" s="58" t="s">
        <v>0</v>
      </c>
      <c r="B6" s="58" t="s">
        <v>1</v>
      </c>
      <c r="C6" s="50" t="s">
        <v>596</v>
      </c>
      <c r="D6" s="50" t="s">
        <v>597</v>
      </c>
      <c r="E6" s="50" t="s">
        <v>598</v>
      </c>
    </row>
    <row r="7" spans="1:5" s="1" customFormat="1" x14ac:dyDescent="0.3">
      <c r="A7" s="4">
        <v>2</v>
      </c>
      <c r="B7" s="5" t="s">
        <v>20</v>
      </c>
      <c r="C7" s="12">
        <f>C8+C84+C88+C93</f>
        <v>40000000</v>
      </c>
      <c r="D7" s="12">
        <f t="shared" ref="D7:E7" si="0">D8+D84+D88+D93</f>
        <v>20866000</v>
      </c>
      <c r="E7" s="12">
        <f t="shared" si="0"/>
        <v>26500000</v>
      </c>
    </row>
    <row r="8" spans="1:5" s="1" customFormat="1" x14ac:dyDescent="0.3">
      <c r="A8" s="4">
        <v>2202</v>
      </c>
      <c r="B8" s="5" t="s">
        <v>21</v>
      </c>
      <c r="C8" s="12">
        <f>C9+C14+C22+C36+C45+C48+C54+C63+C67+C70</f>
        <v>35000000</v>
      </c>
      <c r="D8" s="12">
        <f t="shared" ref="D8:E8" si="1">D9+D14+D22+D36+D45+D48+D54+D63+D67+D70</f>
        <v>17866000</v>
      </c>
      <c r="E8" s="12">
        <f t="shared" si="1"/>
        <v>26500000</v>
      </c>
    </row>
    <row r="9" spans="1:5" s="1" customFormat="1" x14ac:dyDescent="0.3">
      <c r="A9" s="4">
        <v>220201</v>
      </c>
      <c r="B9" s="5" t="s">
        <v>22</v>
      </c>
      <c r="C9" s="12">
        <f>SUM(C10:C13)</f>
        <v>2000000</v>
      </c>
      <c r="D9" s="12">
        <f t="shared" ref="D9:E9" si="2">SUM(D10:D13)</f>
        <v>720000</v>
      </c>
      <c r="E9" s="12">
        <f t="shared" si="2"/>
        <v>2000000</v>
      </c>
    </row>
    <row r="10" spans="1:5" x14ac:dyDescent="0.3">
      <c r="A10" s="43">
        <v>22020101</v>
      </c>
      <c r="B10" s="44" t="s">
        <v>23</v>
      </c>
      <c r="C10" s="41"/>
      <c r="D10" s="41"/>
      <c r="E10" s="41"/>
    </row>
    <row r="11" spans="1:5" x14ac:dyDescent="0.3">
      <c r="A11" s="43">
        <v>22020102</v>
      </c>
      <c r="B11" s="44" t="s">
        <v>24</v>
      </c>
      <c r="C11" s="41">
        <v>2000000</v>
      </c>
      <c r="D11" s="41">
        <v>720000</v>
      </c>
      <c r="E11" s="41">
        <v>2000000</v>
      </c>
    </row>
    <row r="12" spans="1:5" x14ac:dyDescent="0.3">
      <c r="A12" s="43">
        <v>22020103</v>
      </c>
      <c r="B12" s="44" t="s">
        <v>25</v>
      </c>
      <c r="C12" s="41"/>
      <c r="D12" s="41"/>
      <c r="E12" s="41"/>
    </row>
    <row r="13" spans="1:5" x14ac:dyDescent="0.3">
      <c r="A13" s="43">
        <v>22020104</v>
      </c>
      <c r="B13" s="44" t="s">
        <v>26</v>
      </c>
      <c r="C13" s="41"/>
      <c r="D13" s="41"/>
      <c r="E13" s="41"/>
    </row>
    <row r="14" spans="1:5" s="1" customFormat="1" x14ac:dyDescent="0.3">
      <c r="A14" s="4">
        <v>220202</v>
      </c>
      <c r="B14" s="5" t="s">
        <v>27</v>
      </c>
      <c r="C14" s="12">
        <f>SUM(C15:C21)</f>
        <v>500000</v>
      </c>
      <c r="D14" s="12">
        <f>SUM(D15:D21)</f>
        <v>234000</v>
      </c>
      <c r="E14" s="12">
        <f>SUM(E15:E21)</f>
        <v>1000000</v>
      </c>
    </row>
    <row r="15" spans="1:5" x14ac:dyDescent="0.3">
      <c r="A15" s="43">
        <v>22020201</v>
      </c>
      <c r="B15" s="44" t="s">
        <v>28</v>
      </c>
      <c r="C15" s="41"/>
      <c r="D15" s="41"/>
      <c r="E15" s="41"/>
    </row>
    <row r="16" spans="1:5" x14ac:dyDescent="0.3">
      <c r="A16" s="43">
        <v>22020202</v>
      </c>
      <c r="B16" s="44" t="s">
        <v>29</v>
      </c>
      <c r="C16" s="41"/>
      <c r="D16" s="41"/>
      <c r="E16" s="41"/>
    </row>
    <row r="17" spans="1:5" x14ac:dyDescent="0.3">
      <c r="A17" s="43">
        <v>22020203</v>
      </c>
      <c r="B17" s="44" t="s">
        <v>30</v>
      </c>
      <c r="C17" s="41"/>
      <c r="D17" s="41"/>
      <c r="E17" s="41"/>
    </row>
    <row r="18" spans="1:5" x14ac:dyDescent="0.3">
      <c r="A18" s="43">
        <v>22020204</v>
      </c>
      <c r="B18" s="44" t="s">
        <v>31</v>
      </c>
      <c r="C18" s="41"/>
      <c r="D18" s="41"/>
      <c r="E18" s="41"/>
    </row>
    <row r="19" spans="1:5" x14ac:dyDescent="0.3">
      <c r="A19" s="43">
        <v>22020205</v>
      </c>
      <c r="B19" s="44" t="s">
        <v>32</v>
      </c>
      <c r="C19" s="41">
        <v>500000</v>
      </c>
      <c r="D19" s="41">
        <v>234000</v>
      </c>
      <c r="E19" s="41">
        <v>500000</v>
      </c>
    </row>
    <row r="20" spans="1:5" x14ac:dyDescent="0.3">
      <c r="A20" s="43">
        <v>22020206</v>
      </c>
      <c r="B20" s="44" t="s">
        <v>33</v>
      </c>
      <c r="C20" s="41"/>
      <c r="D20" s="41"/>
      <c r="E20" s="41">
        <v>500000</v>
      </c>
    </row>
    <row r="21" spans="1:5" x14ac:dyDescent="0.3">
      <c r="A21" s="43">
        <v>22020210</v>
      </c>
      <c r="B21" s="44" t="s">
        <v>34</v>
      </c>
      <c r="C21" s="41"/>
      <c r="D21" s="41"/>
      <c r="E21" s="41"/>
    </row>
    <row r="22" spans="1:5" s="1" customFormat="1" x14ac:dyDescent="0.3">
      <c r="A22" s="4">
        <v>220203</v>
      </c>
      <c r="B22" s="5" t="s">
        <v>35</v>
      </c>
      <c r="C22" s="12">
        <f>SUM(C23:C35)</f>
        <v>2000000</v>
      </c>
      <c r="D22" s="12">
        <f t="shared" ref="D22:E22" si="3">SUM(D23:D35)</f>
        <v>422000</v>
      </c>
      <c r="E22" s="12">
        <f t="shared" si="3"/>
        <v>4000000</v>
      </c>
    </row>
    <row r="23" spans="1:5" x14ac:dyDescent="0.3">
      <c r="A23" s="43">
        <v>22020301</v>
      </c>
      <c r="B23" s="44" t="s">
        <v>36</v>
      </c>
      <c r="C23" s="41">
        <v>1000000</v>
      </c>
      <c r="D23" s="41">
        <v>302000</v>
      </c>
      <c r="E23" s="41">
        <v>500000</v>
      </c>
    </row>
    <row r="24" spans="1:5" x14ac:dyDescent="0.3">
      <c r="A24" s="43">
        <v>22020302</v>
      </c>
      <c r="B24" s="44" t="s">
        <v>37</v>
      </c>
      <c r="C24" s="41"/>
      <c r="D24" s="41"/>
      <c r="E24" s="41"/>
    </row>
    <row r="25" spans="1:5" x14ac:dyDescent="0.3">
      <c r="A25" s="43">
        <v>22020303</v>
      </c>
      <c r="B25" s="44" t="s">
        <v>38</v>
      </c>
      <c r="C25" s="41"/>
      <c r="D25" s="41"/>
      <c r="E25" s="41"/>
    </row>
    <row r="26" spans="1:5" x14ac:dyDescent="0.3">
      <c r="A26" s="43">
        <v>22020304</v>
      </c>
      <c r="B26" s="44" t="s">
        <v>39</v>
      </c>
      <c r="C26" s="41"/>
      <c r="D26" s="41"/>
      <c r="E26" s="41"/>
    </row>
    <row r="27" spans="1:5" x14ac:dyDescent="0.3">
      <c r="A27" s="43">
        <v>22020305</v>
      </c>
      <c r="B27" s="44" t="s">
        <v>40</v>
      </c>
      <c r="C27" s="41"/>
      <c r="D27" s="41"/>
      <c r="E27" s="41"/>
    </row>
    <row r="28" spans="1:5" x14ac:dyDescent="0.3">
      <c r="A28" s="43">
        <v>22020306</v>
      </c>
      <c r="B28" s="44" t="s">
        <v>41</v>
      </c>
      <c r="C28" s="41"/>
      <c r="D28" s="41"/>
      <c r="E28" s="41"/>
    </row>
    <row r="29" spans="1:5" x14ac:dyDescent="0.3">
      <c r="A29" s="43">
        <v>22020307</v>
      </c>
      <c r="B29" s="44" t="s">
        <v>42</v>
      </c>
      <c r="C29" s="41">
        <v>1000000</v>
      </c>
      <c r="D29" s="41">
        <v>120000</v>
      </c>
      <c r="E29" s="41">
        <v>3500000</v>
      </c>
    </row>
    <row r="30" spans="1:5" x14ac:dyDescent="0.3">
      <c r="A30" s="43">
        <v>22020308</v>
      </c>
      <c r="B30" s="44" t="s">
        <v>43</v>
      </c>
      <c r="C30" s="41"/>
      <c r="D30" s="41"/>
      <c r="E30" s="41"/>
    </row>
    <row r="31" spans="1:5" x14ac:dyDescent="0.3">
      <c r="A31" s="43">
        <v>22020309</v>
      </c>
      <c r="B31" s="44" t="s">
        <v>44</v>
      </c>
      <c r="C31" s="41"/>
      <c r="D31" s="41"/>
      <c r="E31" s="41"/>
    </row>
    <row r="32" spans="1:5" x14ac:dyDescent="0.3">
      <c r="A32" s="43">
        <v>22020310</v>
      </c>
      <c r="B32" s="44" t="s">
        <v>45</v>
      </c>
      <c r="C32" s="41"/>
      <c r="D32" s="41"/>
      <c r="E32" s="41"/>
    </row>
    <row r="33" spans="1:5" x14ac:dyDescent="0.3">
      <c r="A33" s="43">
        <v>22020311</v>
      </c>
      <c r="B33" s="44" t="s">
        <v>46</v>
      </c>
      <c r="C33" s="41"/>
      <c r="D33" s="41"/>
      <c r="E33" s="41"/>
    </row>
    <row r="34" spans="1:5" x14ac:dyDescent="0.3">
      <c r="A34" s="43">
        <v>22020312</v>
      </c>
      <c r="B34" s="44" t="s">
        <v>47</v>
      </c>
      <c r="C34" s="41"/>
      <c r="D34" s="41"/>
      <c r="E34" s="41"/>
    </row>
    <row r="35" spans="1:5" x14ac:dyDescent="0.3">
      <c r="A35" s="43">
        <v>22020313</v>
      </c>
      <c r="B35" s="44" t="s">
        <v>48</v>
      </c>
      <c r="C35" s="41"/>
      <c r="D35" s="41"/>
      <c r="E35" s="41"/>
    </row>
    <row r="36" spans="1:5" s="1" customFormat="1" x14ac:dyDescent="0.3">
      <c r="A36" s="4">
        <v>220204</v>
      </c>
      <c r="B36" s="5" t="s">
        <v>49</v>
      </c>
      <c r="C36" s="12">
        <f>SUM(C37:C44)</f>
        <v>3000000</v>
      </c>
      <c r="D36" s="12">
        <f t="shared" ref="D36:E36" si="4">SUM(D37:D44)</f>
        <v>920000</v>
      </c>
      <c r="E36" s="12">
        <f t="shared" si="4"/>
        <v>3000000</v>
      </c>
    </row>
    <row r="37" spans="1:5" x14ac:dyDescent="0.3">
      <c r="A37" s="43">
        <v>22020401</v>
      </c>
      <c r="B37" s="44" t="s">
        <v>50</v>
      </c>
      <c r="C37" s="41">
        <v>2000000</v>
      </c>
      <c r="D37" s="41">
        <v>641000</v>
      </c>
      <c r="E37" s="41">
        <v>2000000</v>
      </c>
    </row>
    <row r="38" spans="1:5" x14ac:dyDescent="0.3">
      <c r="A38" s="43">
        <v>22020402</v>
      </c>
      <c r="B38" s="44" t="s">
        <v>51</v>
      </c>
      <c r="C38" s="41"/>
      <c r="D38" s="41"/>
      <c r="E38" s="41"/>
    </row>
    <row r="39" spans="1:5" x14ac:dyDescent="0.3">
      <c r="A39" s="43">
        <v>22020403</v>
      </c>
      <c r="B39" s="44" t="s">
        <v>52</v>
      </c>
      <c r="C39" s="41"/>
      <c r="D39" s="41"/>
      <c r="E39" s="41"/>
    </row>
    <row r="40" spans="1:5" x14ac:dyDescent="0.3">
      <c r="A40" s="43">
        <v>22020404</v>
      </c>
      <c r="B40" s="44" t="s">
        <v>53</v>
      </c>
      <c r="C40" s="41"/>
      <c r="D40" s="41"/>
      <c r="E40" s="41"/>
    </row>
    <row r="41" spans="1:5" x14ac:dyDescent="0.3">
      <c r="A41" s="43">
        <v>22020405</v>
      </c>
      <c r="B41" s="44" t="s">
        <v>54</v>
      </c>
      <c r="C41" s="41">
        <v>1000000</v>
      </c>
      <c r="D41" s="41">
        <v>279000</v>
      </c>
      <c r="E41" s="41">
        <v>1000000</v>
      </c>
    </row>
    <row r="42" spans="1:5" x14ac:dyDescent="0.3">
      <c r="A42" s="43">
        <v>22020406</v>
      </c>
      <c r="B42" s="44" t="s">
        <v>55</v>
      </c>
      <c r="C42" s="41"/>
      <c r="D42" s="41"/>
      <c r="E42" s="41"/>
    </row>
    <row r="43" spans="1:5" x14ac:dyDescent="0.3">
      <c r="A43" s="43">
        <v>22020410</v>
      </c>
      <c r="B43" s="44" t="s">
        <v>56</v>
      </c>
      <c r="C43" s="41"/>
      <c r="D43" s="41"/>
      <c r="E43" s="41"/>
    </row>
    <row r="44" spans="1:5" x14ac:dyDescent="0.3">
      <c r="A44" s="43">
        <v>22020411</v>
      </c>
      <c r="B44" s="44" t="s">
        <v>57</v>
      </c>
      <c r="C44" s="41"/>
      <c r="D44" s="41"/>
      <c r="E44" s="41"/>
    </row>
    <row r="45" spans="1:5" s="1" customFormat="1" x14ac:dyDescent="0.3">
      <c r="A45" s="4">
        <v>220205</v>
      </c>
      <c r="B45" s="5" t="s">
        <v>58</v>
      </c>
      <c r="C45" s="12">
        <f>SUM(C46:C47)</f>
        <v>0</v>
      </c>
      <c r="D45" s="12">
        <f t="shared" ref="D45:E45" si="5">SUM(D46:D47)</f>
        <v>0</v>
      </c>
      <c r="E45" s="12">
        <f t="shared" si="5"/>
        <v>0</v>
      </c>
    </row>
    <row r="46" spans="1:5" x14ac:dyDescent="0.3">
      <c r="A46" s="43">
        <v>22020501</v>
      </c>
      <c r="B46" s="44" t="s">
        <v>59</v>
      </c>
      <c r="C46" s="41"/>
      <c r="D46" s="41"/>
      <c r="E46" s="41"/>
    </row>
    <row r="47" spans="1:5" x14ac:dyDescent="0.3">
      <c r="A47" s="43">
        <v>22020502</v>
      </c>
      <c r="B47" s="44" t="s">
        <v>60</v>
      </c>
      <c r="C47" s="41"/>
      <c r="D47" s="41"/>
      <c r="E47" s="41"/>
    </row>
    <row r="48" spans="1:5" s="1" customFormat="1" x14ac:dyDescent="0.3">
      <c r="A48" s="4">
        <v>220206</v>
      </c>
      <c r="B48" s="5" t="s">
        <v>61</v>
      </c>
      <c r="C48" s="12">
        <f>SUM(C49:C53)</f>
        <v>1500000</v>
      </c>
      <c r="D48" s="12">
        <f t="shared" ref="D48:E48" si="6">SUM(D49:D53)</f>
        <v>390000</v>
      </c>
      <c r="E48" s="12">
        <f t="shared" si="6"/>
        <v>2500000</v>
      </c>
    </row>
    <row r="49" spans="1:5" x14ac:dyDescent="0.3">
      <c r="A49" s="43">
        <v>22020601</v>
      </c>
      <c r="B49" s="44" t="s">
        <v>62</v>
      </c>
      <c r="C49" s="41"/>
      <c r="D49" s="41"/>
      <c r="E49" s="41"/>
    </row>
    <row r="50" spans="1:5" x14ac:dyDescent="0.3">
      <c r="A50" s="43">
        <v>22020602</v>
      </c>
      <c r="B50" s="44" t="s">
        <v>63</v>
      </c>
      <c r="C50" s="41"/>
      <c r="D50" s="41"/>
      <c r="E50" s="41"/>
    </row>
    <row r="51" spans="1:5" x14ac:dyDescent="0.3">
      <c r="A51" s="43">
        <v>22020603</v>
      </c>
      <c r="B51" s="44" t="s">
        <v>64</v>
      </c>
      <c r="C51" s="41"/>
      <c r="D51" s="41"/>
      <c r="E51" s="41"/>
    </row>
    <row r="52" spans="1:5" x14ac:dyDescent="0.3">
      <c r="A52" s="43">
        <v>22020604</v>
      </c>
      <c r="B52" s="44" t="s">
        <v>65</v>
      </c>
      <c r="C52" s="41"/>
      <c r="D52" s="41"/>
      <c r="E52" s="41"/>
    </row>
    <row r="53" spans="1:5" x14ac:dyDescent="0.3">
      <c r="A53" s="43">
        <v>22020605</v>
      </c>
      <c r="B53" s="44" t="s">
        <v>66</v>
      </c>
      <c r="C53" s="41">
        <v>1500000</v>
      </c>
      <c r="D53" s="41">
        <v>390000</v>
      </c>
      <c r="E53" s="41">
        <v>2500000</v>
      </c>
    </row>
    <row r="54" spans="1:5" s="1" customFormat="1" x14ac:dyDescent="0.3">
      <c r="A54" s="4">
        <v>220207</v>
      </c>
      <c r="B54" s="5" t="s">
        <v>67</v>
      </c>
      <c r="C54" s="12">
        <f>SUM(C55:C62)</f>
        <v>0</v>
      </c>
      <c r="D54" s="12">
        <f t="shared" ref="D54:E54" si="7">SUM(D55:D62)</f>
        <v>0</v>
      </c>
      <c r="E54" s="12">
        <f t="shared" si="7"/>
        <v>0</v>
      </c>
    </row>
    <row r="55" spans="1:5" x14ac:dyDescent="0.3">
      <c r="A55" s="43">
        <v>22020701</v>
      </c>
      <c r="B55" s="44" t="s">
        <v>68</v>
      </c>
      <c r="C55" s="41"/>
      <c r="D55" s="41"/>
      <c r="E55" s="41"/>
    </row>
    <row r="56" spans="1:5" x14ac:dyDescent="0.3">
      <c r="A56" s="43">
        <v>22020702</v>
      </c>
      <c r="B56" s="44" t="s">
        <v>69</v>
      </c>
      <c r="C56" s="41"/>
      <c r="D56" s="41"/>
      <c r="E56" s="41"/>
    </row>
    <row r="57" spans="1:5" x14ac:dyDescent="0.3">
      <c r="A57" s="43">
        <v>22020703</v>
      </c>
      <c r="B57" s="44" t="s">
        <v>70</v>
      </c>
      <c r="C57" s="41"/>
      <c r="D57" s="41"/>
      <c r="E57" s="41"/>
    </row>
    <row r="58" spans="1:5" x14ac:dyDescent="0.3">
      <c r="A58" s="43">
        <v>22020707</v>
      </c>
      <c r="B58" s="44" t="s">
        <v>71</v>
      </c>
      <c r="C58" s="41"/>
      <c r="D58" s="41"/>
      <c r="E58" s="41"/>
    </row>
    <row r="59" spans="1:5" x14ac:dyDescent="0.3">
      <c r="A59" s="43">
        <v>22020708</v>
      </c>
      <c r="B59" s="44" t="s">
        <v>72</v>
      </c>
      <c r="C59" s="41"/>
      <c r="D59" s="41"/>
      <c r="E59" s="41"/>
    </row>
    <row r="60" spans="1:5" x14ac:dyDescent="0.3">
      <c r="A60" s="43">
        <v>22020709</v>
      </c>
      <c r="B60" s="44" t="s">
        <v>73</v>
      </c>
      <c r="C60" s="41"/>
      <c r="D60" s="41"/>
      <c r="E60" s="41"/>
    </row>
    <row r="61" spans="1:5" x14ac:dyDescent="0.3">
      <c r="A61" s="43">
        <v>22020711</v>
      </c>
      <c r="B61" s="44" t="s">
        <v>74</v>
      </c>
      <c r="C61" s="41"/>
      <c r="D61" s="41"/>
      <c r="E61" s="41"/>
    </row>
    <row r="62" spans="1:5" x14ac:dyDescent="0.3">
      <c r="A62" s="43">
        <v>22020712</v>
      </c>
      <c r="B62" s="44" t="s">
        <v>75</v>
      </c>
      <c r="C62" s="41"/>
      <c r="D62" s="41"/>
      <c r="E62" s="41"/>
    </row>
    <row r="63" spans="1:5" s="1" customFormat="1" x14ac:dyDescent="0.3">
      <c r="A63" s="4">
        <v>220208</v>
      </c>
      <c r="B63" s="5" t="s">
        <v>76</v>
      </c>
      <c r="C63" s="12">
        <f>SUM(C64:C66)</f>
        <v>20500000</v>
      </c>
      <c r="D63" s="12">
        <f t="shared" ref="D63:E63" si="8">SUM(D64:D66)</f>
        <v>13000000</v>
      </c>
      <c r="E63" s="12">
        <f t="shared" si="8"/>
        <v>10000000</v>
      </c>
    </row>
    <row r="64" spans="1:5" x14ac:dyDescent="0.3">
      <c r="A64" s="43">
        <v>22020801</v>
      </c>
      <c r="B64" s="44" t="s">
        <v>77</v>
      </c>
      <c r="C64" s="41"/>
      <c r="D64" s="41"/>
      <c r="E64" s="41">
        <v>1500000</v>
      </c>
    </row>
    <row r="65" spans="1:5" x14ac:dyDescent="0.3">
      <c r="A65" s="43">
        <v>22020802</v>
      </c>
      <c r="B65" s="44" t="s">
        <v>78</v>
      </c>
      <c r="C65" s="41"/>
      <c r="D65" s="41"/>
      <c r="E65" s="41"/>
    </row>
    <row r="66" spans="1:5" x14ac:dyDescent="0.3">
      <c r="A66" s="43">
        <v>22020803</v>
      </c>
      <c r="B66" s="44" t="s">
        <v>79</v>
      </c>
      <c r="C66" s="41">
        <v>20500000</v>
      </c>
      <c r="D66" s="41">
        <v>13000000</v>
      </c>
      <c r="E66" s="41">
        <v>8500000</v>
      </c>
    </row>
    <row r="67" spans="1:5" s="1" customFormat="1" x14ac:dyDescent="0.3">
      <c r="A67" s="4">
        <v>220209</v>
      </c>
      <c r="B67" s="5" t="s">
        <v>80</v>
      </c>
      <c r="C67" s="12">
        <f>SUM(C68:C69)</f>
        <v>0</v>
      </c>
      <c r="D67" s="12">
        <f t="shared" ref="D67:E67" si="9">SUM(D68:D69)</f>
        <v>0</v>
      </c>
      <c r="E67" s="12">
        <f t="shared" si="9"/>
        <v>0</v>
      </c>
    </row>
    <row r="68" spans="1:5" x14ac:dyDescent="0.3">
      <c r="A68" s="43">
        <v>22020901</v>
      </c>
      <c r="B68" s="44" t="s">
        <v>81</v>
      </c>
      <c r="C68" s="41"/>
      <c r="D68" s="41"/>
      <c r="E68" s="41"/>
    </row>
    <row r="69" spans="1:5" x14ac:dyDescent="0.3">
      <c r="A69" s="43">
        <v>22020902</v>
      </c>
      <c r="B69" s="44" t="s">
        <v>82</v>
      </c>
      <c r="C69" s="41"/>
      <c r="D69" s="41"/>
      <c r="E69" s="41"/>
    </row>
    <row r="70" spans="1:5" s="1" customFormat="1" x14ac:dyDescent="0.3">
      <c r="A70" s="4">
        <v>220210</v>
      </c>
      <c r="B70" s="5" t="s">
        <v>83</v>
      </c>
      <c r="C70" s="12">
        <f>SUM(C71:C83)</f>
        <v>5500000</v>
      </c>
      <c r="D70" s="12">
        <f t="shared" ref="D70:E70" si="10">SUM(D71:D83)</f>
        <v>2180000</v>
      </c>
      <c r="E70" s="12">
        <f t="shared" si="10"/>
        <v>4000000</v>
      </c>
    </row>
    <row r="71" spans="1:5" x14ac:dyDescent="0.3">
      <c r="A71" s="43">
        <v>22021001</v>
      </c>
      <c r="B71" s="44" t="s">
        <v>84</v>
      </c>
      <c r="C71" s="41">
        <v>2000000</v>
      </c>
      <c r="D71" s="41">
        <v>570000</v>
      </c>
      <c r="E71" s="41">
        <v>2000000</v>
      </c>
    </row>
    <row r="72" spans="1:5" x14ac:dyDescent="0.3">
      <c r="A72" s="43">
        <v>22021002</v>
      </c>
      <c r="B72" s="44" t="s">
        <v>85</v>
      </c>
      <c r="C72" s="41">
        <v>1500000</v>
      </c>
      <c r="D72" s="41">
        <v>780000</v>
      </c>
      <c r="E72" s="41"/>
    </row>
    <row r="73" spans="1:5" x14ac:dyDescent="0.3">
      <c r="A73" s="43">
        <v>22021003</v>
      </c>
      <c r="B73" s="44" t="s">
        <v>86</v>
      </c>
      <c r="C73" s="41"/>
      <c r="D73" s="41"/>
      <c r="E73" s="41"/>
    </row>
    <row r="74" spans="1:5" x14ac:dyDescent="0.3">
      <c r="A74" s="43">
        <v>22021004</v>
      </c>
      <c r="B74" s="44" t="s">
        <v>87</v>
      </c>
      <c r="C74" s="41"/>
      <c r="D74" s="41"/>
      <c r="E74" s="41"/>
    </row>
    <row r="75" spans="1:5" x14ac:dyDescent="0.3">
      <c r="A75" s="43">
        <v>22021006</v>
      </c>
      <c r="B75" s="44" t="s">
        <v>88</v>
      </c>
      <c r="C75" s="41"/>
      <c r="D75" s="41"/>
      <c r="E75" s="41"/>
    </row>
    <row r="76" spans="1:5" x14ac:dyDescent="0.3">
      <c r="A76" s="43">
        <v>22021007</v>
      </c>
      <c r="B76" s="44" t="s">
        <v>89</v>
      </c>
      <c r="C76" s="41">
        <v>2000000</v>
      </c>
      <c r="D76" s="41">
        <v>830000</v>
      </c>
      <c r="E76" s="41">
        <v>2000000</v>
      </c>
    </row>
    <row r="77" spans="1:5" x14ac:dyDescent="0.3">
      <c r="A77" s="43">
        <v>22021008</v>
      </c>
      <c r="B77" s="44" t="s">
        <v>90</v>
      </c>
      <c r="C77" s="41"/>
      <c r="D77" s="41"/>
      <c r="E77" s="41"/>
    </row>
    <row r="78" spans="1:5" x14ac:dyDescent="0.3">
      <c r="A78" s="43">
        <v>22021009</v>
      </c>
      <c r="B78" s="44" t="s">
        <v>91</v>
      </c>
      <c r="C78" s="41"/>
      <c r="D78" s="41"/>
      <c r="E78" s="41"/>
    </row>
    <row r="79" spans="1:5" x14ac:dyDescent="0.3">
      <c r="A79" s="43">
        <v>22021010</v>
      </c>
      <c r="B79" s="44" t="s">
        <v>92</v>
      </c>
      <c r="C79" s="41"/>
      <c r="D79" s="41"/>
      <c r="E79" s="41"/>
    </row>
    <row r="80" spans="1:5" x14ac:dyDescent="0.3">
      <c r="A80" s="43">
        <v>22021014</v>
      </c>
      <c r="B80" s="44" t="s">
        <v>93</v>
      </c>
      <c r="C80" s="41"/>
      <c r="D80" s="41"/>
      <c r="E80" s="41"/>
    </row>
    <row r="81" spans="1:5" x14ac:dyDescent="0.3">
      <c r="A81" s="43">
        <v>22021020</v>
      </c>
      <c r="B81" s="44" t="s">
        <v>94</v>
      </c>
      <c r="C81" s="41"/>
      <c r="D81" s="41"/>
      <c r="E81" s="41"/>
    </row>
    <row r="82" spans="1:5" x14ac:dyDescent="0.3">
      <c r="A82" s="43">
        <v>22021050</v>
      </c>
      <c r="B82" s="44" t="s">
        <v>95</v>
      </c>
      <c r="C82" s="41"/>
      <c r="D82" s="41"/>
      <c r="E82" s="41"/>
    </row>
    <row r="83" spans="1:5" x14ac:dyDescent="0.3">
      <c r="A83" s="43">
        <v>22021052</v>
      </c>
      <c r="B83" s="44" t="s">
        <v>96</v>
      </c>
      <c r="C83" s="41"/>
      <c r="D83" s="41"/>
      <c r="E83" s="41"/>
    </row>
    <row r="84" spans="1:5" s="1" customFormat="1" x14ac:dyDescent="0.3">
      <c r="A84" s="4">
        <v>2204</v>
      </c>
      <c r="B84" s="5" t="s">
        <v>97</v>
      </c>
      <c r="C84" s="12">
        <f>C85</f>
        <v>5000000</v>
      </c>
      <c r="D84" s="12">
        <f t="shared" ref="D84:E84" si="11">D85</f>
        <v>3000000</v>
      </c>
      <c r="E84" s="12">
        <f t="shared" si="11"/>
        <v>0</v>
      </c>
    </row>
    <row r="85" spans="1:5" s="1" customFormat="1" x14ac:dyDescent="0.3">
      <c r="A85" s="4">
        <v>220401</v>
      </c>
      <c r="B85" s="5" t="s">
        <v>98</v>
      </c>
      <c r="C85" s="12">
        <f>SUM(C86:C87)</f>
        <v>5000000</v>
      </c>
      <c r="D85" s="12">
        <f>SUM(D86:D87)</f>
        <v>3000000</v>
      </c>
      <c r="E85" s="12">
        <f>SUM(E86:E87)</f>
        <v>0</v>
      </c>
    </row>
    <row r="86" spans="1:5" x14ac:dyDescent="0.3">
      <c r="A86" s="43">
        <v>22040105</v>
      </c>
      <c r="B86" s="44" t="s">
        <v>99</v>
      </c>
      <c r="C86" s="41"/>
      <c r="D86" s="41"/>
      <c r="E86" s="41"/>
    </row>
    <row r="87" spans="1:5" x14ac:dyDescent="0.3">
      <c r="A87" s="43">
        <v>22040109</v>
      </c>
      <c r="B87" s="44" t="s">
        <v>100</v>
      </c>
      <c r="C87" s="41">
        <v>5000000</v>
      </c>
      <c r="D87" s="41">
        <v>3000000</v>
      </c>
      <c r="E87" s="41"/>
    </row>
    <row r="88" spans="1:5" s="1" customFormat="1" x14ac:dyDescent="0.3">
      <c r="A88" s="4">
        <v>2205</v>
      </c>
      <c r="B88" s="5" t="s">
        <v>101</v>
      </c>
      <c r="C88" s="12">
        <f>C89</f>
        <v>0</v>
      </c>
      <c r="D88" s="12">
        <f t="shared" ref="D88:E88" si="12">D89</f>
        <v>0</v>
      </c>
      <c r="E88" s="12">
        <f t="shared" si="12"/>
        <v>0</v>
      </c>
    </row>
    <row r="89" spans="1:5" s="1" customFormat="1" x14ac:dyDescent="0.3">
      <c r="A89" s="4">
        <v>220501</v>
      </c>
      <c r="B89" s="5" t="s">
        <v>102</v>
      </c>
      <c r="C89" s="12">
        <f>SUM(C90:C92)</f>
        <v>0</v>
      </c>
      <c r="D89" s="12">
        <f t="shared" ref="D89:E89" si="13">SUM(D90:D92)</f>
        <v>0</v>
      </c>
      <c r="E89" s="12">
        <f t="shared" si="13"/>
        <v>0</v>
      </c>
    </row>
    <row r="90" spans="1:5" x14ac:dyDescent="0.3">
      <c r="A90" s="43">
        <v>22050105</v>
      </c>
      <c r="B90" s="44" t="s">
        <v>103</v>
      </c>
      <c r="C90" s="41"/>
      <c r="D90" s="41"/>
      <c r="E90" s="41"/>
    </row>
    <row r="91" spans="1:5" x14ac:dyDescent="0.3">
      <c r="A91" s="43">
        <v>22050108</v>
      </c>
      <c r="B91" s="44" t="s">
        <v>104</v>
      </c>
      <c r="C91" s="41"/>
      <c r="D91" s="41"/>
      <c r="E91" s="41"/>
    </row>
    <row r="92" spans="1:5" x14ac:dyDescent="0.3">
      <c r="A92" s="43">
        <v>22050110</v>
      </c>
      <c r="B92" s="44" t="s">
        <v>105</v>
      </c>
      <c r="C92" s="41"/>
      <c r="D92" s="41"/>
      <c r="E92" s="41"/>
    </row>
    <row r="93" spans="1:5" s="1" customFormat="1" x14ac:dyDescent="0.3">
      <c r="A93" s="4">
        <v>2206</v>
      </c>
      <c r="B93" s="5" t="s">
        <v>106</v>
      </c>
      <c r="C93" s="12">
        <f>C94+C96</f>
        <v>0</v>
      </c>
      <c r="D93" s="12">
        <f t="shared" ref="D93:E93" si="14">D94+D96</f>
        <v>0</v>
      </c>
      <c r="E93" s="12">
        <f t="shared" si="14"/>
        <v>0</v>
      </c>
    </row>
    <row r="94" spans="1:5" s="1" customFormat="1" x14ac:dyDescent="0.3">
      <c r="A94" s="4">
        <v>220603</v>
      </c>
      <c r="B94" s="5" t="s">
        <v>107</v>
      </c>
      <c r="C94" s="12">
        <f>C95</f>
        <v>0</v>
      </c>
      <c r="D94" s="12">
        <f t="shared" ref="D94:E94" si="15">D95</f>
        <v>0</v>
      </c>
      <c r="E94" s="12">
        <f t="shared" si="15"/>
        <v>0</v>
      </c>
    </row>
    <row r="95" spans="1:5" x14ac:dyDescent="0.3">
      <c r="A95" s="43">
        <v>22060301</v>
      </c>
      <c r="B95" s="44" t="s">
        <v>108</v>
      </c>
      <c r="C95" s="41"/>
      <c r="D95" s="41"/>
      <c r="E95" s="41"/>
    </row>
    <row r="96" spans="1:5" s="1" customFormat="1" x14ac:dyDescent="0.3">
      <c r="A96" s="4">
        <v>220604</v>
      </c>
      <c r="B96" s="5" t="s">
        <v>109</v>
      </c>
      <c r="C96" s="12">
        <f>SUM(C97:C98)</f>
        <v>0</v>
      </c>
      <c r="D96" s="12">
        <f t="shared" ref="D96:E96" si="16">SUM(D97:D98)</f>
        <v>0</v>
      </c>
      <c r="E96" s="12">
        <f t="shared" si="16"/>
        <v>0</v>
      </c>
    </row>
    <row r="97" spans="1:5" x14ac:dyDescent="0.3">
      <c r="A97" s="43">
        <v>22060401</v>
      </c>
      <c r="B97" s="44" t="s">
        <v>110</v>
      </c>
      <c r="C97" s="41"/>
      <c r="D97" s="41"/>
      <c r="E97" s="41"/>
    </row>
    <row r="98" spans="1:5" x14ac:dyDescent="0.3">
      <c r="A98" s="48"/>
      <c r="B98" s="48"/>
      <c r="C98" s="41"/>
      <c r="D98" s="41"/>
      <c r="E98" s="41"/>
    </row>
  </sheetData>
  <sheetProtection algorithmName="SHA-512" hashValue="DTfKuSPBjZ1POyCgm+M+biz59j/r6SG0+6mpS+gzvFFDB3xId410heu8+c64HEBW3xr7fawFPKZaUlZ2woJigg==" saltValue="5CFTPVAnMrsRpHKa9nBnRg==" spinCount="100000"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scale="85" orientation="landscape" r:id="rId1"/>
  <headerFooter>
    <oddFooter>&amp;CPage 70</oddFooter>
  </headerFooter>
  <rowBreaks count="2" manualBreakCount="2">
    <brk id="35" max="16383" man="1"/>
    <brk id="69" max="1638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F74"/>
  <sheetViews>
    <sheetView view="pageBreakPreview" zoomScale="60" zoomScaleNormal="130" workbookViewId="0">
      <selection activeCell="A14" sqref="A14:XFD15"/>
    </sheetView>
  </sheetViews>
  <sheetFormatPr defaultColWidth="8.81640625" defaultRowHeight="15" x14ac:dyDescent="0.3"/>
  <cols>
    <col min="1" max="1" width="22.26953125" style="49" bestFit="1" customWidth="1"/>
    <col min="2" max="2" width="13.1796875" style="49" bestFit="1" customWidth="1"/>
    <col min="3" max="3" width="48.453125" style="49" customWidth="1"/>
    <col min="4" max="6" width="23.7265625" style="49" customWidth="1"/>
    <col min="7" max="16384" width="8.81640625" style="49"/>
  </cols>
  <sheetData>
    <row r="1" spans="1:6" x14ac:dyDescent="0.3">
      <c r="A1" s="108" t="s">
        <v>143</v>
      </c>
      <c r="B1" s="108"/>
      <c r="C1" s="108"/>
      <c r="D1" s="108"/>
      <c r="E1" s="108"/>
    </row>
    <row r="2" spans="1:6" x14ac:dyDescent="0.3">
      <c r="A2" s="109" t="s">
        <v>757</v>
      </c>
      <c r="B2" s="109"/>
      <c r="C2" s="109"/>
      <c r="D2" s="109"/>
      <c r="E2" s="109"/>
    </row>
    <row r="3" spans="1:6" x14ac:dyDescent="0.3">
      <c r="A3" s="109" t="s">
        <v>686</v>
      </c>
      <c r="B3" s="109"/>
      <c r="C3" s="109"/>
      <c r="D3" s="109"/>
      <c r="E3" s="109"/>
    </row>
    <row r="5" spans="1:6" ht="45" x14ac:dyDescent="0.3">
      <c r="A5" s="50" t="s">
        <v>145</v>
      </c>
      <c r="B5" s="50" t="s">
        <v>144</v>
      </c>
      <c r="C5" s="50" t="s">
        <v>112</v>
      </c>
      <c r="D5" s="50" t="s">
        <v>596</v>
      </c>
      <c r="E5" s="50" t="s">
        <v>597</v>
      </c>
      <c r="F5" s="50" t="s">
        <v>598</v>
      </c>
    </row>
    <row r="6" spans="1:6" s="1" customFormat="1" x14ac:dyDescent="0.3">
      <c r="A6" s="8" t="s">
        <v>616</v>
      </c>
      <c r="B6" s="4">
        <v>3</v>
      </c>
      <c r="C6" s="5" t="s">
        <v>113</v>
      </c>
      <c r="D6" s="11">
        <f>D7+D30+D33+D36+D42+D45+D49+D59+D66+D72</f>
        <v>216445287</v>
      </c>
      <c r="E6" s="11">
        <f>E7+E30+E33+E36+E42+E45+E49+E59+E66+E72</f>
        <v>123516688</v>
      </c>
      <c r="F6" s="11">
        <f>F7+F30+F33+F36+F42+F45+F49+F59+F66+F72</f>
        <v>168000000</v>
      </c>
    </row>
    <row r="7" spans="1:6" s="1" customFormat="1" x14ac:dyDescent="0.3">
      <c r="A7" s="5"/>
      <c r="B7" s="4">
        <v>32010100</v>
      </c>
      <c r="C7" s="5" t="s">
        <v>114</v>
      </c>
      <c r="D7" s="11">
        <f>SUM(D8:D29)</f>
        <v>216445287</v>
      </c>
      <c r="E7" s="11">
        <f>SUM(E8:E29)</f>
        <v>123516688</v>
      </c>
      <c r="F7" s="11">
        <f>SUM(F8:F29)</f>
        <v>168000000</v>
      </c>
    </row>
    <row r="8" spans="1:6" hidden="1" x14ac:dyDescent="0.3">
      <c r="A8" s="42"/>
      <c r="B8" s="43">
        <v>32010101</v>
      </c>
      <c r="C8" s="44" t="s">
        <v>115</v>
      </c>
      <c r="D8" s="45"/>
      <c r="E8" s="45"/>
      <c r="F8" s="45"/>
    </row>
    <row r="9" spans="1:6" s="73" customFormat="1" ht="14" hidden="1" x14ac:dyDescent="0.3">
      <c r="A9" s="90"/>
      <c r="B9" s="68">
        <v>32010208</v>
      </c>
      <c r="C9" s="81" t="s">
        <v>250</v>
      </c>
      <c r="D9" s="98"/>
      <c r="E9" s="99"/>
      <c r="F9" s="98"/>
    </row>
    <row r="10" spans="1:6" s="73" customFormat="1" ht="14" hidden="1" x14ac:dyDescent="0.3">
      <c r="A10" s="90"/>
      <c r="B10" s="68">
        <v>32010209</v>
      </c>
      <c r="C10" s="81" t="s">
        <v>251</v>
      </c>
      <c r="D10" s="98"/>
      <c r="E10" s="99"/>
      <c r="F10" s="98"/>
    </row>
    <row r="11" spans="1:6" s="73" customFormat="1" hidden="1" x14ac:dyDescent="0.3">
      <c r="A11" s="60" t="s">
        <v>617</v>
      </c>
      <c r="B11" s="68">
        <v>32010209</v>
      </c>
      <c r="C11" s="76" t="s">
        <v>839</v>
      </c>
      <c r="D11" s="98"/>
      <c r="E11" s="99"/>
      <c r="F11" s="98"/>
    </row>
    <row r="12" spans="1:6" s="73" customFormat="1" ht="25" x14ac:dyDescent="0.3">
      <c r="A12" s="60" t="s">
        <v>618</v>
      </c>
      <c r="B12" s="68">
        <v>32010209</v>
      </c>
      <c r="C12" s="79" t="s">
        <v>892</v>
      </c>
      <c r="D12" s="98">
        <v>20200000</v>
      </c>
      <c r="E12" s="98">
        <v>10111188</v>
      </c>
      <c r="F12" s="98">
        <v>10000000</v>
      </c>
    </row>
    <row r="13" spans="1:6" s="73" customFormat="1" ht="25" x14ac:dyDescent="0.3">
      <c r="A13" s="60" t="s">
        <v>664</v>
      </c>
      <c r="B13" s="68">
        <v>32010209</v>
      </c>
      <c r="C13" s="79" t="s">
        <v>840</v>
      </c>
      <c r="D13" s="98">
        <v>4000000</v>
      </c>
      <c r="E13" s="98"/>
      <c r="F13" s="98">
        <v>2000000</v>
      </c>
    </row>
    <row r="14" spans="1:6" s="73" customFormat="1" hidden="1" x14ac:dyDescent="0.3">
      <c r="A14" s="60"/>
      <c r="B14" s="68">
        <v>32010210</v>
      </c>
      <c r="C14" s="81" t="s">
        <v>252</v>
      </c>
      <c r="D14" s="98"/>
      <c r="E14" s="99"/>
      <c r="F14" s="98"/>
    </row>
    <row r="15" spans="1:6" s="73" customFormat="1" hidden="1" x14ac:dyDescent="0.3">
      <c r="A15" s="60"/>
      <c r="B15" s="68">
        <v>32010214</v>
      </c>
      <c r="C15" s="81" t="s">
        <v>256</v>
      </c>
      <c r="D15" s="98"/>
      <c r="E15" s="99"/>
      <c r="F15" s="98"/>
    </row>
    <row r="16" spans="1:6" s="73" customFormat="1" x14ac:dyDescent="0.3">
      <c r="A16" s="60" t="s">
        <v>902</v>
      </c>
      <c r="B16" s="68">
        <v>32010214</v>
      </c>
      <c r="C16" s="76" t="s">
        <v>841</v>
      </c>
      <c r="D16" s="98">
        <v>1000000</v>
      </c>
      <c r="E16" s="99">
        <v>609500</v>
      </c>
      <c r="F16" s="98">
        <v>1000000</v>
      </c>
    </row>
    <row r="17" spans="1:6" s="73" customFormat="1" ht="168" customHeight="1" x14ac:dyDescent="0.3">
      <c r="A17" s="60" t="s">
        <v>665</v>
      </c>
      <c r="B17" s="68">
        <v>32010214</v>
      </c>
      <c r="C17" s="79" t="s">
        <v>893</v>
      </c>
      <c r="D17" s="98">
        <v>30245287</v>
      </c>
      <c r="E17" s="98">
        <v>28978000</v>
      </c>
      <c r="F17" s="98">
        <v>60000000</v>
      </c>
    </row>
    <row r="18" spans="1:6" s="73" customFormat="1" ht="51.75" customHeight="1" x14ac:dyDescent="0.3">
      <c r="A18" s="60" t="s">
        <v>903</v>
      </c>
      <c r="B18" s="68">
        <v>32010214</v>
      </c>
      <c r="C18" s="79" t="s">
        <v>894</v>
      </c>
      <c r="D18" s="98">
        <v>50000000</v>
      </c>
      <c r="E18" s="98">
        <v>38723000</v>
      </c>
      <c r="F18" s="98">
        <v>40000000</v>
      </c>
    </row>
    <row r="19" spans="1:6" s="73" customFormat="1" ht="25" x14ac:dyDescent="0.3">
      <c r="A19" s="60" t="s">
        <v>666</v>
      </c>
      <c r="B19" s="68">
        <v>32010214</v>
      </c>
      <c r="C19" s="79" t="s">
        <v>895</v>
      </c>
      <c r="D19" s="98">
        <v>0</v>
      </c>
      <c r="E19" s="101">
        <v>0</v>
      </c>
      <c r="F19" s="98">
        <v>5000000</v>
      </c>
    </row>
    <row r="20" spans="1:6" s="73" customFormat="1" ht="27" customHeight="1" x14ac:dyDescent="0.3">
      <c r="A20" s="60" t="s">
        <v>667</v>
      </c>
      <c r="B20" s="68">
        <v>32010214</v>
      </c>
      <c r="C20" s="107" t="s">
        <v>896</v>
      </c>
      <c r="D20" s="105">
        <v>40000000</v>
      </c>
      <c r="E20" s="100">
        <v>25518000</v>
      </c>
      <c r="F20" s="100">
        <v>13500000</v>
      </c>
    </row>
    <row r="21" spans="1:6" s="73" customFormat="1" ht="14.25" customHeight="1" x14ac:dyDescent="0.3">
      <c r="A21" s="60" t="s">
        <v>668</v>
      </c>
      <c r="B21" s="68">
        <v>32010214</v>
      </c>
      <c r="C21" s="91" t="s">
        <v>897</v>
      </c>
      <c r="D21" s="105">
        <v>25000000</v>
      </c>
      <c r="E21" s="100">
        <v>0</v>
      </c>
      <c r="F21" s="100">
        <v>2500000</v>
      </c>
    </row>
    <row r="22" spans="1:6" s="73" customFormat="1" ht="25" x14ac:dyDescent="0.3">
      <c r="A22" s="60" t="s">
        <v>663</v>
      </c>
      <c r="B22" s="68">
        <v>32010214</v>
      </c>
      <c r="C22" s="79" t="s">
        <v>898</v>
      </c>
      <c r="D22" s="98">
        <v>25000000</v>
      </c>
      <c r="E22" s="100">
        <v>12672000</v>
      </c>
      <c r="F22" s="98">
        <v>15000000</v>
      </c>
    </row>
    <row r="23" spans="1:6" s="73" customFormat="1" x14ac:dyDescent="0.3">
      <c r="A23" s="60" t="s">
        <v>669</v>
      </c>
      <c r="B23" s="68">
        <v>32010214</v>
      </c>
      <c r="C23" s="76" t="s">
        <v>899</v>
      </c>
      <c r="D23" s="98">
        <v>10000000</v>
      </c>
      <c r="E23" s="101">
        <v>0</v>
      </c>
      <c r="F23" s="98">
        <v>5000000</v>
      </c>
    </row>
    <row r="24" spans="1:6" s="73" customFormat="1" ht="29.25" customHeight="1" x14ac:dyDescent="0.3">
      <c r="A24" s="60" t="s">
        <v>670</v>
      </c>
      <c r="B24" s="68">
        <v>32010214</v>
      </c>
      <c r="C24" s="75" t="s">
        <v>900</v>
      </c>
      <c r="D24" s="98">
        <v>0</v>
      </c>
      <c r="E24" s="100">
        <v>0</v>
      </c>
      <c r="F24" s="98">
        <v>2000000</v>
      </c>
    </row>
    <row r="25" spans="1:6" s="73" customFormat="1" x14ac:dyDescent="0.3">
      <c r="A25" s="60" t="s">
        <v>671</v>
      </c>
      <c r="B25" s="68">
        <v>32010214</v>
      </c>
      <c r="C25" s="76" t="s">
        <v>901</v>
      </c>
      <c r="D25" s="98">
        <v>2000000</v>
      </c>
      <c r="E25" s="101">
        <v>1202000</v>
      </c>
      <c r="F25" s="98">
        <v>2000000</v>
      </c>
    </row>
    <row r="26" spans="1:6" s="73" customFormat="1" hidden="1" x14ac:dyDescent="0.3">
      <c r="A26" s="60"/>
      <c r="B26" s="68">
        <v>32010215</v>
      </c>
      <c r="C26" s="74" t="s">
        <v>257</v>
      </c>
      <c r="D26" s="98"/>
      <c r="E26" s="101"/>
      <c r="F26" s="98"/>
    </row>
    <row r="27" spans="1:6" s="73" customFormat="1" x14ac:dyDescent="0.3">
      <c r="A27" s="60" t="s">
        <v>672</v>
      </c>
      <c r="B27" s="68">
        <v>32010215</v>
      </c>
      <c r="C27" s="76" t="s">
        <v>842</v>
      </c>
      <c r="D27" s="103">
        <v>9000000</v>
      </c>
      <c r="E27" s="101">
        <v>5703000</v>
      </c>
      <c r="F27" s="98">
        <v>5000000</v>
      </c>
    </row>
    <row r="28" spans="1:6" s="73" customFormat="1" x14ac:dyDescent="0.3">
      <c r="A28" s="60" t="s">
        <v>673</v>
      </c>
      <c r="B28" s="68">
        <v>32010215</v>
      </c>
      <c r="C28" s="83" t="s">
        <v>843</v>
      </c>
      <c r="D28" s="100"/>
      <c r="E28" s="101"/>
      <c r="F28" s="100">
        <v>5000000</v>
      </c>
    </row>
    <row r="29" spans="1:6" hidden="1" x14ac:dyDescent="0.3">
      <c r="A29" s="44"/>
      <c r="B29" s="43"/>
      <c r="C29" s="44"/>
      <c r="D29" s="45"/>
      <c r="E29" s="45"/>
      <c r="F29" s="45"/>
    </row>
    <row r="30" spans="1:6" s="1" customFormat="1" x14ac:dyDescent="0.3">
      <c r="A30" s="5"/>
      <c r="B30" s="4">
        <v>32010200</v>
      </c>
      <c r="C30" s="5" t="s">
        <v>116</v>
      </c>
      <c r="D30" s="11">
        <f>SUM(D31:D32)</f>
        <v>0</v>
      </c>
      <c r="E30" s="11">
        <f>SUM(E31:E32)</f>
        <v>0</v>
      </c>
      <c r="F30" s="11">
        <f>SUM(F31:F32)</f>
        <v>0</v>
      </c>
    </row>
    <row r="31" spans="1:6" hidden="1" x14ac:dyDescent="0.3">
      <c r="A31" s="42"/>
      <c r="B31" s="43">
        <v>32010202</v>
      </c>
      <c r="C31" s="44" t="s">
        <v>117</v>
      </c>
      <c r="D31" s="45"/>
      <c r="E31" s="45"/>
      <c r="F31" s="45"/>
    </row>
    <row r="32" spans="1:6" hidden="1" x14ac:dyDescent="0.3">
      <c r="A32" s="46"/>
      <c r="B32" s="47"/>
      <c r="C32" s="46"/>
      <c r="D32" s="45"/>
      <c r="E32" s="45"/>
      <c r="F32" s="45"/>
    </row>
    <row r="33" spans="1:6" s="1" customFormat="1" x14ac:dyDescent="0.3">
      <c r="A33" s="5"/>
      <c r="B33" s="4">
        <v>320103</v>
      </c>
      <c r="C33" s="5" t="s">
        <v>118</v>
      </c>
      <c r="D33" s="11">
        <f>SUM(D34:D35)</f>
        <v>0</v>
      </c>
      <c r="E33" s="11">
        <f>SUM(E34:E35)</f>
        <v>0</v>
      </c>
      <c r="F33" s="11">
        <f>SUM(F34:F35)</f>
        <v>0</v>
      </c>
    </row>
    <row r="34" spans="1:6" hidden="1" x14ac:dyDescent="0.3">
      <c r="A34" s="42"/>
      <c r="B34" s="43">
        <v>32010301</v>
      </c>
      <c r="C34" s="44" t="s">
        <v>119</v>
      </c>
      <c r="D34" s="45"/>
      <c r="E34" s="45"/>
      <c r="F34" s="45"/>
    </row>
    <row r="35" spans="1:6" hidden="1" x14ac:dyDescent="0.3">
      <c r="A35" s="44"/>
      <c r="B35" s="43"/>
      <c r="C35" s="44"/>
      <c r="D35" s="45"/>
      <c r="E35" s="45"/>
      <c r="F35" s="45"/>
    </row>
    <row r="36" spans="1:6" s="1" customFormat="1" x14ac:dyDescent="0.3">
      <c r="A36" s="5"/>
      <c r="B36" s="4">
        <v>32010400</v>
      </c>
      <c r="C36" s="5" t="s">
        <v>120</v>
      </c>
      <c r="D36" s="11">
        <f>SUM(D37:D41)</f>
        <v>0</v>
      </c>
      <c r="E36" s="11">
        <f t="shared" ref="E36:F36" si="0">SUM(E37:E41)</f>
        <v>0</v>
      </c>
      <c r="F36" s="11">
        <f t="shared" si="0"/>
        <v>0</v>
      </c>
    </row>
    <row r="37" spans="1:6" hidden="1" x14ac:dyDescent="0.3">
      <c r="A37" s="42"/>
      <c r="B37" s="43">
        <v>32010405</v>
      </c>
      <c r="C37" s="44" t="s">
        <v>121</v>
      </c>
      <c r="D37" s="45"/>
      <c r="E37" s="45"/>
      <c r="F37" s="45"/>
    </row>
    <row r="38" spans="1:6" hidden="1" x14ac:dyDescent="0.3">
      <c r="A38" s="42"/>
      <c r="B38" s="43">
        <v>32010406</v>
      </c>
      <c r="C38" s="44" t="s">
        <v>122</v>
      </c>
      <c r="D38" s="45"/>
      <c r="E38" s="45"/>
      <c r="F38" s="45"/>
    </row>
    <row r="39" spans="1:6" hidden="1" x14ac:dyDescent="0.3">
      <c r="A39" s="42"/>
      <c r="B39" s="43">
        <v>32010407</v>
      </c>
      <c r="C39" s="44" t="s">
        <v>123</v>
      </c>
      <c r="D39" s="45"/>
      <c r="E39" s="45"/>
      <c r="F39" s="45"/>
    </row>
    <row r="40" spans="1:6" hidden="1" x14ac:dyDescent="0.3">
      <c r="A40" s="42"/>
      <c r="B40" s="43">
        <v>32010408</v>
      </c>
      <c r="C40" s="44" t="s">
        <v>124</v>
      </c>
      <c r="D40" s="45"/>
      <c r="E40" s="45"/>
      <c r="F40" s="45"/>
    </row>
    <row r="41" spans="1:6" hidden="1" x14ac:dyDescent="0.3">
      <c r="A41" s="44"/>
      <c r="B41" s="43"/>
      <c r="C41" s="44"/>
      <c r="D41" s="45"/>
      <c r="E41" s="45"/>
      <c r="F41" s="45"/>
    </row>
    <row r="42" spans="1:6" s="1" customFormat="1" x14ac:dyDescent="0.3">
      <c r="A42" s="5"/>
      <c r="B42" s="4">
        <v>320105</v>
      </c>
      <c r="C42" s="5" t="s">
        <v>125</v>
      </c>
      <c r="D42" s="11">
        <f>SUM(D43:D44)</f>
        <v>0</v>
      </c>
      <c r="E42" s="11">
        <f>SUM(E43:E44)</f>
        <v>0</v>
      </c>
      <c r="F42" s="11">
        <f>SUM(F43:F44)</f>
        <v>0</v>
      </c>
    </row>
    <row r="43" spans="1:6" hidden="1" x14ac:dyDescent="0.3">
      <c r="A43" s="42"/>
      <c r="B43" s="43">
        <v>32010501</v>
      </c>
      <c r="C43" s="44" t="s">
        <v>126</v>
      </c>
      <c r="D43" s="45"/>
      <c r="E43" s="45"/>
      <c r="F43" s="45"/>
    </row>
    <row r="44" spans="1:6" hidden="1" x14ac:dyDescent="0.3">
      <c r="A44" s="44"/>
      <c r="B44" s="43"/>
      <c r="C44" s="44"/>
      <c r="D44" s="45"/>
      <c r="E44" s="45"/>
      <c r="F44" s="45"/>
    </row>
    <row r="45" spans="1:6" s="1" customFormat="1" x14ac:dyDescent="0.3">
      <c r="A45" s="5"/>
      <c r="B45" s="4">
        <v>320106</v>
      </c>
      <c r="C45" s="5" t="s">
        <v>127</v>
      </c>
      <c r="D45" s="11">
        <f>SUM(D46:D48)</f>
        <v>0</v>
      </c>
      <c r="E45" s="11">
        <f>SUM(E46:E48)</f>
        <v>0</v>
      </c>
      <c r="F45" s="11">
        <f>SUM(F46:F48)</f>
        <v>0</v>
      </c>
    </row>
    <row r="46" spans="1:6" hidden="1" x14ac:dyDescent="0.3">
      <c r="A46" s="42"/>
      <c r="B46" s="43">
        <v>32010601</v>
      </c>
      <c r="C46" s="44" t="s">
        <v>128</v>
      </c>
      <c r="D46" s="45"/>
      <c r="E46" s="45"/>
      <c r="F46" s="45"/>
    </row>
    <row r="47" spans="1:6" hidden="1" x14ac:dyDescent="0.3">
      <c r="A47" s="42"/>
      <c r="B47" s="43">
        <v>32010602</v>
      </c>
      <c r="C47" s="44" t="s">
        <v>129</v>
      </c>
      <c r="D47" s="45"/>
      <c r="E47" s="45"/>
      <c r="F47" s="45"/>
    </row>
    <row r="48" spans="1:6" hidden="1" x14ac:dyDescent="0.3">
      <c r="A48" s="44"/>
      <c r="B48" s="43"/>
      <c r="C48" s="44"/>
      <c r="D48" s="45"/>
      <c r="E48" s="45"/>
      <c r="F48" s="45"/>
    </row>
    <row r="49" spans="1:6" s="1" customFormat="1" x14ac:dyDescent="0.3">
      <c r="A49" s="5"/>
      <c r="B49" s="4">
        <v>320109</v>
      </c>
      <c r="C49" s="5" t="s">
        <v>130</v>
      </c>
      <c r="D49" s="11">
        <f>SUM(D50:D58)</f>
        <v>0</v>
      </c>
      <c r="E49" s="11">
        <f>SUM(E50:E58)</f>
        <v>0</v>
      </c>
      <c r="F49" s="11">
        <f>SUM(F50:F58)</f>
        <v>0</v>
      </c>
    </row>
    <row r="50" spans="1:6" hidden="1" x14ac:dyDescent="0.3">
      <c r="A50" s="42"/>
      <c r="B50" s="43">
        <v>32010903</v>
      </c>
      <c r="C50" s="44" t="s">
        <v>131</v>
      </c>
      <c r="D50" s="45"/>
      <c r="E50" s="45"/>
      <c r="F50" s="45"/>
    </row>
    <row r="51" spans="1:6" hidden="1" x14ac:dyDescent="0.3">
      <c r="A51" s="44"/>
      <c r="B51" s="43"/>
      <c r="C51" s="44"/>
      <c r="D51" s="45"/>
      <c r="E51" s="45"/>
      <c r="F51" s="45"/>
    </row>
    <row r="52" spans="1:6" hidden="1" x14ac:dyDescent="0.3">
      <c r="A52" s="42"/>
      <c r="B52" s="43">
        <v>32010904</v>
      </c>
      <c r="C52" s="44" t="s">
        <v>132</v>
      </c>
      <c r="D52" s="45"/>
      <c r="E52" s="45"/>
      <c r="F52" s="45"/>
    </row>
    <row r="53" spans="1:6" hidden="1" x14ac:dyDescent="0.3">
      <c r="A53" s="44"/>
      <c r="B53" s="43"/>
      <c r="C53" s="44"/>
      <c r="D53" s="45"/>
      <c r="E53" s="45"/>
      <c r="F53" s="45"/>
    </row>
    <row r="54" spans="1:6" hidden="1" x14ac:dyDescent="0.3">
      <c r="A54" s="42"/>
      <c r="B54" s="43">
        <v>32010935</v>
      </c>
      <c r="C54" s="44" t="s">
        <v>133</v>
      </c>
      <c r="D54" s="45"/>
      <c r="E54" s="45"/>
      <c r="F54" s="45"/>
    </row>
    <row r="55" spans="1:6" hidden="1" x14ac:dyDescent="0.3">
      <c r="A55" s="44"/>
      <c r="B55" s="43"/>
      <c r="C55" s="44"/>
      <c r="D55" s="45"/>
      <c r="E55" s="45"/>
      <c r="F55" s="45"/>
    </row>
    <row r="56" spans="1:6" hidden="1" x14ac:dyDescent="0.3">
      <c r="A56" s="42"/>
      <c r="B56" s="43">
        <v>32010936</v>
      </c>
      <c r="C56" s="44" t="s">
        <v>134</v>
      </c>
      <c r="D56" s="45"/>
      <c r="E56" s="45"/>
      <c r="F56" s="45"/>
    </row>
    <row r="57" spans="1:6" hidden="1" x14ac:dyDescent="0.3">
      <c r="A57" s="44"/>
      <c r="B57" s="43"/>
      <c r="C57" s="44"/>
      <c r="D57" s="45"/>
      <c r="E57" s="45"/>
      <c r="F57" s="45"/>
    </row>
    <row r="58" spans="1:6" hidden="1" x14ac:dyDescent="0.3">
      <c r="A58" s="44"/>
      <c r="B58" s="43"/>
      <c r="C58" s="44"/>
      <c r="D58" s="45"/>
      <c r="E58" s="45"/>
      <c r="F58" s="45"/>
    </row>
    <row r="59" spans="1:6" s="1" customFormat="1" x14ac:dyDescent="0.3">
      <c r="A59" s="5"/>
      <c r="B59" s="4">
        <v>320201</v>
      </c>
      <c r="C59" s="5" t="s">
        <v>146</v>
      </c>
      <c r="D59" s="11">
        <f>SUM(D60:D65)</f>
        <v>0</v>
      </c>
      <c r="E59" s="11">
        <f t="shared" ref="E59:F59" si="1">SUM(E60:E65)</f>
        <v>0</v>
      </c>
      <c r="F59" s="11">
        <f t="shared" si="1"/>
        <v>0</v>
      </c>
    </row>
    <row r="60" spans="1:6" hidden="1" x14ac:dyDescent="0.3">
      <c r="A60" s="42"/>
      <c r="B60" s="43">
        <v>32020101</v>
      </c>
      <c r="C60" s="44" t="s">
        <v>135</v>
      </c>
      <c r="D60" s="45"/>
      <c r="E60" s="45"/>
      <c r="F60" s="45"/>
    </row>
    <row r="61" spans="1:6" hidden="1" x14ac:dyDescent="0.3">
      <c r="A61" s="44"/>
      <c r="B61" s="43"/>
      <c r="C61" s="44"/>
      <c r="D61" s="45"/>
      <c r="E61" s="45"/>
      <c r="F61" s="45"/>
    </row>
    <row r="62" spans="1:6" hidden="1" x14ac:dyDescent="0.3">
      <c r="A62" s="42"/>
      <c r="B62" s="43">
        <v>32020102</v>
      </c>
      <c r="C62" s="44" t="s">
        <v>136</v>
      </c>
      <c r="D62" s="45"/>
      <c r="E62" s="45"/>
      <c r="F62" s="45"/>
    </row>
    <row r="63" spans="1:6" hidden="1" x14ac:dyDescent="0.3">
      <c r="A63" s="44"/>
      <c r="B63" s="43"/>
      <c r="C63" s="44"/>
      <c r="D63" s="45"/>
      <c r="E63" s="45"/>
      <c r="F63" s="45"/>
    </row>
    <row r="64" spans="1:6" hidden="1" x14ac:dyDescent="0.3">
      <c r="A64" s="42"/>
      <c r="B64" s="43">
        <v>32020104</v>
      </c>
      <c r="C64" s="44" t="s">
        <v>137</v>
      </c>
      <c r="D64" s="45"/>
      <c r="E64" s="45"/>
      <c r="F64" s="45"/>
    </row>
    <row r="65" spans="1:6" hidden="1" x14ac:dyDescent="0.3">
      <c r="A65" s="44"/>
      <c r="B65" s="43"/>
      <c r="C65" s="44"/>
      <c r="D65" s="45"/>
      <c r="E65" s="45"/>
      <c r="F65" s="45"/>
    </row>
    <row r="66" spans="1:6" s="1" customFormat="1" x14ac:dyDescent="0.3">
      <c r="A66" s="5"/>
      <c r="B66" s="4">
        <v>320301</v>
      </c>
      <c r="C66" s="5" t="s">
        <v>138</v>
      </c>
      <c r="D66" s="11">
        <f>SUM(D67:D71)</f>
        <v>0</v>
      </c>
      <c r="E66" s="11">
        <f>SUM(E67:E71)</f>
        <v>0</v>
      </c>
      <c r="F66" s="11">
        <f>SUM(F67:F71)</f>
        <v>0</v>
      </c>
    </row>
    <row r="67" spans="1:6" hidden="1" x14ac:dyDescent="0.3">
      <c r="A67" s="42"/>
      <c r="B67" s="43">
        <v>32030101</v>
      </c>
      <c r="C67" s="44" t="s">
        <v>139</v>
      </c>
      <c r="D67" s="45"/>
      <c r="E67" s="45"/>
      <c r="F67" s="45"/>
    </row>
    <row r="68" spans="1:6" hidden="1" x14ac:dyDescent="0.3">
      <c r="A68" s="42"/>
      <c r="B68" s="43">
        <v>32030109</v>
      </c>
      <c r="C68" s="44" t="s">
        <v>140</v>
      </c>
      <c r="D68" s="45"/>
      <c r="E68" s="45"/>
      <c r="F68" s="45"/>
    </row>
    <row r="69" spans="1:6" hidden="1" x14ac:dyDescent="0.3">
      <c r="A69" s="42"/>
      <c r="B69" s="43">
        <v>32030110</v>
      </c>
      <c r="C69" s="44" t="s">
        <v>141</v>
      </c>
      <c r="D69" s="45"/>
      <c r="E69" s="45"/>
      <c r="F69" s="45"/>
    </row>
    <row r="70" spans="1:6" hidden="1" x14ac:dyDescent="0.3">
      <c r="A70" s="46"/>
      <c r="B70" s="47"/>
      <c r="C70" s="46"/>
      <c r="D70" s="45"/>
      <c r="E70" s="45"/>
      <c r="F70" s="45"/>
    </row>
    <row r="71" spans="1:6" hidden="1" x14ac:dyDescent="0.3">
      <c r="A71" s="46"/>
      <c r="B71" s="47"/>
      <c r="C71" s="46"/>
      <c r="D71" s="45"/>
      <c r="E71" s="45"/>
      <c r="F71" s="45"/>
    </row>
    <row r="72" spans="1:6" s="1" customFormat="1" x14ac:dyDescent="0.3">
      <c r="A72" s="5"/>
      <c r="B72" s="4">
        <v>32011000</v>
      </c>
      <c r="C72" s="5" t="s">
        <v>142</v>
      </c>
      <c r="D72" s="11">
        <f>SUM(D73:D74)</f>
        <v>0</v>
      </c>
      <c r="E72" s="11">
        <f>SUM(E73:E74)</f>
        <v>0</v>
      </c>
      <c r="F72" s="11">
        <f>SUM(F73:F74)</f>
        <v>0</v>
      </c>
    </row>
    <row r="73" spans="1:6" hidden="1" x14ac:dyDescent="0.3">
      <c r="A73" s="42"/>
      <c r="B73" s="46"/>
      <c r="C73" s="46"/>
      <c r="D73" s="45"/>
      <c r="E73" s="45"/>
      <c r="F73" s="45"/>
    </row>
    <row r="74" spans="1:6" hidden="1" x14ac:dyDescent="0.3">
      <c r="A74" s="46"/>
      <c r="B74" s="46"/>
      <c r="C74" s="46"/>
      <c r="D74" s="45"/>
      <c r="E74" s="45"/>
      <c r="F74" s="45"/>
    </row>
  </sheetData>
  <sheetProtection algorithmName="SHA-512" hashValue="pvfNq0DOifGrr6TY7OOzgFvzqr/7a3a0tBWRIwP5lg2t2TD1EvCHKHw97/KJjAs78KqhwwRTnRJCEL4njjmCwA==" saltValue="evOjNcMcoyRM9jDoufdRSw==" spinCount="100000" sheet="1" objects="1" scenarios="1" formatColumns="0" formatRows="0" selectLockedCells="1"/>
  <mergeCells count="3">
    <mergeCell ref="A1:E1"/>
    <mergeCell ref="A2:E2"/>
    <mergeCell ref="A3:E3"/>
  </mergeCells>
  <pageMargins left="0.39370078740157483" right="0.39370078740157483" top="0.74803149606299213" bottom="0.74803149606299213" header="0.31496062992125984" footer="0.31496062992125984"/>
  <pageSetup scale="74" orientation="landscape" r:id="rId1"/>
  <headerFooter>
    <oddFooter>&amp;CPage 72</oddFooter>
  </headerFooter>
  <rowBreaks count="1" manualBreakCount="1">
    <brk id="26" max="1638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2:E25"/>
  <sheetViews>
    <sheetView view="pageBreakPreview" zoomScale="90" zoomScaleNormal="140" zoomScaleSheetLayoutView="90" workbookViewId="0">
      <selection activeCell="C32" sqref="C32"/>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2" spans="1:5" x14ac:dyDescent="0.3">
      <c r="A2" s="108" t="s">
        <v>528</v>
      </c>
      <c r="B2" s="108"/>
      <c r="C2" s="108"/>
      <c r="D2" s="108"/>
      <c r="E2" s="108"/>
    </row>
    <row r="3" spans="1:5" ht="26.5" customHeight="1" x14ac:dyDescent="0.3">
      <c r="A3" s="112" t="s">
        <v>758</v>
      </c>
      <c r="B3" s="112"/>
      <c r="C3" s="112"/>
      <c r="D3" s="112"/>
      <c r="E3" s="112"/>
    </row>
    <row r="4" spans="1:5" x14ac:dyDescent="0.3">
      <c r="A4" s="109" t="s">
        <v>687</v>
      </c>
      <c r="B4" s="109"/>
      <c r="C4" s="109"/>
      <c r="D4" s="109"/>
      <c r="E4" s="109"/>
    </row>
    <row r="6" spans="1:5" ht="51" customHeight="1" x14ac:dyDescent="0.3">
      <c r="A6" s="58" t="s">
        <v>0</v>
      </c>
      <c r="B6" s="58" t="s">
        <v>1</v>
      </c>
      <c r="C6" s="50" t="s">
        <v>596</v>
      </c>
      <c r="D6" s="50" t="s">
        <v>597</v>
      </c>
      <c r="E6" s="50" t="s">
        <v>598</v>
      </c>
    </row>
    <row r="7" spans="1:5" s="1" customFormat="1" x14ac:dyDescent="0.3">
      <c r="A7" s="3">
        <v>21</v>
      </c>
      <c r="B7" s="3" t="s">
        <v>4</v>
      </c>
      <c r="C7" s="12">
        <f>C8+C13+C20</f>
        <v>31150474</v>
      </c>
      <c r="D7" s="12">
        <f t="shared" ref="D7:E7" si="0">D8+D13+D20</f>
        <v>20786984</v>
      </c>
      <c r="E7" s="12">
        <f t="shared" si="0"/>
        <v>29464583</v>
      </c>
    </row>
    <row r="8" spans="1:5" s="1" customFormat="1" x14ac:dyDescent="0.3">
      <c r="A8" s="3">
        <v>2101</v>
      </c>
      <c r="B8" s="3" t="s">
        <v>5</v>
      </c>
      <c r="C8" s="12">
        <f>C9</f>
        <v>31150474</v>
      </c>
      <c r="D8" s="12">
        <f t="shared" ref="D8:E8" si="1">D9</f>
        <v>20786984</v>
      </c>
      <c r="E8" s="12">
        <f t="shared" si="1"/>
        <v>29464583</v>
      </c>
    </row>
    <row r="9" spans="1:5" s="1" customFormat="1" x14ac:dyDescent="0.3">
      <c r="A9" s="3">
        <v>210101</v>
      </c>
      <c r="B9" s="3" t="s">
        <v>6</v>
      </c>
      <c r="C9" s="12">
        <f>SUM(C10:C12)</f>
        <v>31150474</v>
      </c>
      <c r="D9" s="12">
        <f t="shared" ref="D9:E9" si="2">SUM(D10:D12)</f>
        <v>20786984</v>
      </c>
      <c r="E9" s="12">
        <f t="shared" si="2"/>
        <v>29464583</v>
      </c>
    </row>
    <row r="10" spans="1:5" x14ac:dyDescent="0.3">
      <c r="A10" s="59">
        <v>21010101</v>
      </c>
      <c r="B10" s="48" t="s">
        <v>5</v>
      </c>
      <c r="C10" s="41">
        <v>31150474</v>
      </c>
      <c r="D10" s="41">
        <v>20786984</v>
      </c>
      <c r="E10" s="41">
        <v>29464583</v>
      </c>
    </row>
    <row r="11" spans="1:5" x14ac:dyDescent="0.3">
      <c r="A11" s="59">
        <v>21010102</v>
      </c>
      <c r="B11" s="48" t="s">
        <v>7</v>
      </c>
      <c r="C11" s="41"/>
      <c r="D11" s="41"/>
      <c r="E11" s="41"/>
    </row>
    <row r="12" spans="1:5" x14ac:dyDescent="0.3">
      <c r="A12" s="59">
        <v>21010103</v>
      </c>
      <c r="B12" s="48" t="s">
        <v>8</v>
      </c>
      <c r="C12" s="41"/>
      <c r="D12" s="41"/>
      <c r="E12" s="41"/>
    </row>
    <row r="13" spans="1:5" s="1" customFormat="1" x14ac:dyDescent="0.3">
      <c r="A13" s="3">
        <v>2102</v>
      </c>
      <c r="B13" s="3" t="s">
        <v>9</v>
      </c>
      <c r="C13" s="12">
        <f>C14+C18</f>
        <v>0</v>
      </c>
      <c r="D13" s="12">
        <f t="shared" ref="D13:E13" si="3">D14+D18</f>
        <v>0</v>
      </c>
      <c r="E13" s="12">
        <f t="shared" si="3"/>
        <v>0</v>
      </c>
    </row>
    <row r="14" spans="1:5" s="1" customFormat="1" x14ac:dyDescent="0.3">
      <c r="A14" s="3">
        <v>210201</v>
      </c>
      <c r="B14" s="3" t="s">
        <v>10</v>
      </c>
      <c r="C14" s="12">
        <f>SUM(C15:C17)</f>
        <v>0</v>
      </c>
      <c r="D14" s="12">
        <f t="shared" ref="D14:E14" si="4">SUM(D15:D17)</f>
        <v>0</v>
      </c>
      <c r="E14" s="12">
        <f t="shared" si="4"/>
        <v>0</v>
      </c>
    </row>
    <row r="15" spans="1:5" x14ac:dyDescent="0.3">
      <c r="A15" s="59">
        <v>21020104</v>
      </c>
      <c r="B15" s="48" t="s">
        <v>11</v>
      </c>
      <c r="C15" s="41"/>
      <c r="D15" s="41"/>
      <c r="E15" s="41"/>
    </row>
    <row r="16" spans="1:5" x14ac:dyDescent="0.3">
      <c r="A16" s="59">
        <v>21020108</v>
      </c>
      <c r="B16" s="48" t="s">
        <v>12</v>
      </c>
      <c r="C16" s="41"/>
      <c r="D16" s="41"/>
      <c r="E16" s="41"/>
    </row>
    <row r="17" spans="1:5" x14ac:dyDescent="0.3">
      <c r="A17" s="59">
        <v>21020109</v>
      </c>
      <c r="B17" s="48" t="s">
        <v>13</v>
      </c>
      <c r="C17" s="41"/>
      <c r="D17" s="41"/>
      <c r="E17" s="41"/>
    </row>
    <row r="18" spans="1:5" s="1" customFormat="1" x14ac:dyDescent="0.3">
      <c r="A18" s="3">
        <v>210202</v>
      </c>
      <c r="B18" s="3" t="s">
        <v>14</v>
      </c>
      <c r="C18" s="12">
        <f>SUM(C19)</f>
        <v>0</v>
      </c>
      <c r="D18" s="12">
        <f t="shared" ref="D18:E18" si="5">SUM(D19)</f>
        <v>0</v>
      </c>
      <c r="E18" s="12">
        <f t="shared" si="5"/>
        <v>0</v>
      </c>
    </row>
    <row r="19" spans="1:5" x14ac:dyDescent="0.3">
      <c r="A19" s="59">
        <v>21020207</v>
      </c>
      <c r="B19" s="48" t="s">
        <v>15</v>
      </c>
      <c r="C19" s="41"/>
      <c r="D19" s="41"/>
      <c r="E19" s="41"/>
    </row>
    <row r="20" spans="1:5" s="1" customFormat="1" x14ac:dyDescent="0.3">
      <c r="A20" s="3">
        <v>210301</v>
      </c>
      <c r="B20" s="3" t="s">
        <v>16</v>
      </c>
      <c r="C20" s="12">
        <f>SUM(C21:C23)</f>
        <v>0</v>
      </c>
      <c r="D20" s="12">
        <f t="shared" ref="D20:E20" si="6">SUM(D21:D23)</f>
        <v>0</v>
      </c>
      <c r="E20" s="12">
        <f t="shared" si="6"/>
        <v>0</v>
      </c>
    </row>
    <row r="21" spans="1:5" x14ac:dyDescent="0.3">
      <c r="A21" s="59">
        <v>21030101</v>
      </c>
      <c r="B21" s="48" t="s">
        <v>17</v>
      </c>
      <c r="C21" s="41"/>
      <c r="D21" s="41"/>
      <c r="E21" s="41"/>
    </row>
    <row r="22" spans="1:5" x14ac:dyDescent="0.3">
      <c r="A22" s="59">
        <v>21030102</v>
      </c>
      <c r="B22" s="48" t="s">
        <v>18</v>
      </c>
      <c r="C22" s="41"/>
      <c r="D22" s="41"/>
      <c r="E22" s="41"/>
    </row>
    <row r="23" spans="1:5" x14ac:dyDescent="0.3">
      <c r="A23" s="59">
        <v>21030104</v>
      </c>
      <c r="B23" s="48" t="s">
        <v>19</v>
      </c>
      <c r="C23" s="41"/>
      <c r="D23" s="41"/>
      <c r="E23" s="41"/>
    </row>
    <row r="24" spans="1:5" x14ac:dyDescent="0.3">
      <c r="A24" s="59"/>
      <c r="B24" s="48"/>
      <c r="C24" s="41"/>
      <c r="D24" s="41"/>
      <c r="E24" s="41"/>
    </row>
    <row r="25" spans="1:5" x14ac:dyDescent="0.3">
      <c r="A25" s="59"/>
      <c r="B25" s="48"/>
      <c r="C25" s="41"/>
      <c r="D25" s="41"/>
      <c r="E25" s="41"/>
    </row>
  </sheetData>
  <sheetProtection algorithmName="SHA-512" hashValue="St/IwCQsIS5yB4fox/VIh7/UhRGE9FNdIaT6TseLkOLeJetZafVzfVPNbKXwOqYIcE5B17zn+TO3TtCjmOkyMg==" saltValue="B8/Ub7KbrT1j460IhJHHWQ=="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73</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E96"/>
  <sheetViews>
    <sheetView tabSelected="1" view="pageBreakPreview" topLeftCell="B1" zoomScale="90" zoomScaleNormal="140" zoomScaleSheetLayoutView="90" workbookViewId="0">
      <selection activeCell="C101" sqref="C101"/>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1" spans="1:5" ht="22.5" customHeight="1" x14ac:dyDescent="0.3">
      <c r="A1" s="108" t="s">
        <v>529</v>
      </c>
      <c r="B1" s="108"/>
      <c r="C1" s="108"/>
      <c r="D1" s="108"/>
      <c r="E1" s="108"/>
    </row>
    <row r="2" spans="1:5" ht="28.9" customHeight="1" x14ac:dyDescent="0.3">
      <c r="A2" s="113" t="s">
        <v>759</v>
      </c>
      <c r="B2" s="113"/>
      <c r="C2" s="113"/>
      <c r="D2" s="113"/>
      <c r="E2" s="113"/>
    </row>
    <row r="3" spans="1:5" ht="19.5" customHeight="1" x14ac:dyDescent="0.3">
      <c r="A3" s="108" t="s">
        <v>687</v>
      </c>
      <c r="B3" s="108"/>
      <c r="C3" s="108"/>
      <c r="D3" s="108"/>
      <c r="E3" s="108"/>
    </row>
    <row r="4" spans="1:5" ht="45" x14ac:dyDescent="0.3">
      <c r="A4" s="58" t="s">
        <v>0</v>
      </c>
      <c r="B4" s="58" t="s">
        <v>1</v>
      </c>
      <c r="C4" s="50" t="s">
        <v>596</v>
      </c>
      <c r="D4" s="50" t="s">
        <v>597</v>
      </c>
      <c r="E4" s="50" t="s">
        <v>598</v>
      </c>
    </row>
    <row r="5" spans="1:5" s="1" customFormat="1" x14ac:dyDescent="0.3">
      <c r="A5" s="4">
        <v>2</v>
      </c>
      <c r="B5" s="5" t="s">
        <v>20</v>
      </c>
      <c r="C5" s="12">
        <f>C6+C82+C86+C91</f>
        <v>50000000</v>
      </c>
      <c r="D5" s="12">
        <f t="shared" ref="D5:E5" si="0">D6+D82+D86+D91</f>
        <v>10217000</v>
      </c>
      <c r="E5" s="12">
        <f t="shared" si="0"/>
        <v>18500000</v>
      </c>
    </row>
    <row r="6" spans="1:5" s="1" customFormat="1" x14ac:dyDescent="0.3">
      <c r="A6" s="4">
        <v>2202</v>
      </c>
      <c r="B6" s="5" t="s">
        <v>21</v>
      </c>
      <c r="C6" s="12">
        <f>C7+C12+C20+C34+C43+C46+C52+C61+C65+C68</f>
        <v>50000000</v>
      </c>
      <c r="D6" s="12">
        <f t="shared" ref="D6:E6" si="1">D7+D12+D20+D34+D43+D46+D52+D61+D65+D68</f>
        <v>10217000</v>
      </c>
      <c r="E6" s="12">
        <f t="shared" si="1"/>
        <v>18500000</v>
      </c>
    </row>
    <row r="7" spans="1:5" s="1" customFormat="1" x14ac:dyDescent="0.3">
      <c r="A7" s="4">
        <v>220201</v>
      </c>
      <c r="B7" s="5" t="s">
        <v>22</v>
      </c>
      <c r="C7" s="12">
        <f>SUM(C8:C11)</f>
        <v>32000000</v>
      </c>
      <c r="D7" s="12">
        <f t="shared" ref="D7:E7" si="2">SUM(D8:D11)</f>
        <v>5000000</v>
      </c>
      <c r="E7" s="12">
        <f t="shared" si="2"/>
        <v>6000000</v>
      </c>
    </row>
    <row r="8" spans="1:5" x14ac:dyDescent="0.3">
      <c r="A8" s="43">
        <v>22020101</v>
      </c>
      <c r="B8" s="44" t="s">
        <v>23</v>
      </c>
      <c r="C8" s="41"/>
      <c r="D8" s="41"/>
      <c r="E8" s="41"/>
    </row>
    <row r="9" spans="1:5" x14ac:dyDescent="0.3">
      <c r="A9" s="43">
        <v>22020102</v>
      </c>
      <c r="B9" s="44" t="s">
        <v>24</v>
      </c>
      <c r="C9" s="41">
        <v>32000000</v>
      </c>
      <c r="D9" s="41">
        <v>5000000</v>
      </c>
      <c r="E9" s="41">
        <v>6000000</v>
      </c>
    </row>
    <row r="10" spans="1:5" x14ac:dyDescent="0.3">
      <c r="A10" s="43">
        <v>22020103</v>
      </c>
      <c r="B10" s="44" t="s">
        <v>25</v>
      </c>
      <c r="C10" s="41"/>
      <c r="D10" s="41"/>
      <c r="E10" s="41"/>
    </row>
    <row r="11" spans="1:5" x14ac:dyDescent="0.3">
      <c r="A11" s="43">
        <v>22020104</v>
      </c>
      <c r="B11" s="44" t="s">
        <v>26</v>
      </c>
      <c r="C11" s="41"/>
      <c r="D11" s="41"/>
      <c r="E11" s="41"/>
    </row>
    <row r="12" spans="1:5" s="1" customFormat="1" x14ac:dyDescent="0.3">
      <c r="A12" s="4">
        <v>220202</v>
      </c>
      <c r="B12" s="5" t="s">
        <v>27</v>
      </c>
      <c r="C12" s="12">
        <f>SUM(C13:C19)</f>
        <v>0</v>
      </c>
      <c r="D12" s="12">
        <f>SUM(D13:D19)</f>
        <v>0</v>
      </c>
      <c r="E12" s="12">
        <f>SUM(E13:E19)</f>
        <v>0</v>
      </c>
    </row>
    <row r="13" spans="1:5" x14ac:dyDescent="0.3">
      <c r="A13" s="43">
        <v>22020201</v>
      </c>
      <c r="B13" s="44" t="s">
        <v>28</v>
      </c>
      <c r="C13" s="41"/>
      <c r="D13" s="41"/>
      <c r="E13" s="41"/>
    </row>
    <row r="14" spans="1:5" x14ac:dyDescent="0.3">
      <c r="A14" s="43">
        <v>22020202</v>
      </c>
      <c r="B14" s="44" t="s">
        <v>29</v>
      </c>
      <c r="C14" s="41"/>
      <c r="D14" s="41"/>
      <c r="E14" s="41"/>
    </row>
    <row r="15" spans="1:5" x14ac:dyDescent="0.3">
      <c r="A15" s="43">
        <v>22020203</v>
      </c>
      <c r="B15" s="44" t="s">
        <v>30</v>
      </c>
      <c r="C15" s="41"/>
      <c r="D15" s="41"/>
      <c r="E15" s="41"/>
    </row>
    <row r="16" spans="1:5" x14ac:dyDescent="0.3">
      <c r="A16" s="43">
        <v>22020204</v>
      </c>
      <c r="B16" s="44" t="s">
        <v>31</v>
      </c>
      <c r="C16" s="41"/>
      <c r="D16" s="41"/>
      <c r="E16" s="41"/>
    </row>
    <row r="17" spans="1:5" x14ac:dyDescent="0.3">
      <c r="A17" s="43">
        <v>22020205</v>
      </c>
      <c r="B17" s="44" t="s">
        <v>32</v>
      </c>
      <c r="C17" s="41"/>
      <c r="D17" s="41"/>
      <c r="E17" s="41"/>
    </row>
    <row r="18" spans="1:5" x14ac:dyDescent="0.3">
      <c r="A18" s="43">
        <v>22020206</v>
      </c>
      <c r="B18" s="44" t="s">
        <v>33</v>
      </c>
      <c r="C18" s="41"/>
      <c r="D18" s="41"/>
      <c r="E18" s="41"/>
    </row>
    <row r="19" spans="1:5" x14ac:dyDescent="0.3">
      <c r="A19" s="43">
        <v>22020210</v>
      </c>
      <c r="B19" s="44" t="s">
        <v>34</v>
      </c>
      <c r="C19" s="41"/>
      <c r="D19" s="41"/>
      <c r="E19" s="41"/>
    </row>
    <row r="20" spans="1:5" s="1" customFormat="1" x14ac:dyDescent="0.3">
      <c r="A20" s="4">
        <v>220203</v>
      </c>
      <c r="B20" s="5" t="s">
        <v>35</v>
      </c>
      <c r="C20" s="12">
        <f>SUM(C21:C33)</f>
        <v>0</v>
      </c>
      <c r="D20" s="12">
        <f t="shared" ref="D20:E20" si="3">SUM(D21:D33)</f>
        <v>0</v>
      </c>
      <c r="E20" s="12">
        <f t="shared" si="3"/>
        <v>500000</v>
      </c>
    </row>
    <row r="21" spans="1:5" x14ac:dyDescent="0.3">
      <c r="A21" s="43">
        <v>22020301</v>
      </c>
      <c r="B21" s="44" t="s">
        <v>36</v>
      </c>
      <c r="C21" s="41"/>
      <c r="D21" s="41"/>
      <c r="E21" s="41">
        <v>250000</v>
      </c>
    </row>
    <row r="22" spans="1:5" x14ac:dyDescent="0.3">
      <c r="A22" s="43">
        <v>22020302</v>
      </c>
      <c r="B22" s="44" t="s">
        <v>37</v>
      </c>
      <c r="C22" s="41"/>
      <c r="D22" s="41"/>
      <c r="E22" s="41"/>
    </row>
    <row r="23" spans="1:5" x14ac:dyDescent="0.3">
      <c r="A23" s="43">
        <v>22020303</v>
      </c>
      <c r="B23" s="44" t="s">
        <v>38</v>
      </c>
      <c r="C23" s="41"/>
      <c r="D23" s="41"/>
      <c r="E23" s="41"/>
    </row>
    <row r="24" spans="1:5" x14ac:dyDescent="0.3">
      <c r="A24" s="43">
        <v>22020304</v>
      </c>
      <c r="B24" s="44" t="s">
        <v>39</v>
      </c>
      <c r="C24" s="41"/>
      <c r="D24" s="41"/>
      <c r="E24" s="41"/>
    </row>
    <row r="25" spans="1:5" x14ac:dyDescent="0.3">
      <c r="A25" s="43">
        <v>22020305</v>
      </c>
      <c r="B25" s="44" t="s">
        <v>40</v>
      </c>
      <c r="C25" s="41"/>
      <c r="D25" s="41"/>
      <c r="E25" s="41">
        <v>250000</v>
      </c>
    </row>
    <row r="26" spans="1:5" x14ac:dyDescent="0.3">
      <c r="A26" s="43">
        <v>22020306</v>
      </c>
      <c r="B26" s="44" t="s">
        <v>41</v>
      </c>
      <c r="C26" s="41"/>
      <c r="D26" s="41"/>
      <c r="E26" s="41"/>
    </row>
    <row r="27" spans="1:5" x14ac:dyDescent="0.3">
      <c r="A27" s="43">
        <v>22020307</v>
      </c>
      <c r="B27" s="44" t="s">
        <v>42</v>
      </c>
      <c r="C27" s="41"/>
      <c r="D27" s="41"/>
      <c r="E27" s="41"/>
    </row>
    <row r="28" spans="1:5" x14ac:dyDescent="0.3">
      <c r="A28" s="43">
        <v>22020308</v>
      </c>
      <c r="B28" s="44" t="s">
        <v>43</v>
      </c>
      <c r="C28" s="41"/>
      <c r="D28" s="41"/>
      <c r="E28" s="41"/>
    </row>
    <row r="29" spans="1:5" x14ac:dyDescent="0.3">
      <c r="A29" s="43">
        <v>22020309</v>
      </c>
      <c r="B29" s="44" t="s">
        <v>44</v>
      </c>
      <c r="C29" s="41"/>
      <c r="D29" s="41"/>
      <c r="E29" s="41"/>
    </row>
    <row r="30" spans="1:5" x14ac:dyDescent="0.3">
      <c r="A30" s="43">
        <v>22020310</v>
      </c>
      <c r="B30" s="44" t="s">
        <v>45</v>
      </c>
      <c r="C30" s="41"/>
      <c r="D30" s="41"/>
      <c r="E30" s="41"/>
    </row>
    <row r="31" spans="1:5" x14ac:dyDescent="0.3">
      <c r="A31" s="43">
        <v>22020311</v>
      </c>
      <c r="B31" s="44" t="s">
        <v>46</v>
      </c>
      <c r="C31" s="41"/>
      <c r="D31" s="41"/>
      <c r="E31" s="41"/>
    </row>
    <row r="32" spans="1:5" x14ac:dyDescent="0.3">
      <c r="A32" s="43">
        <v>22020312</v>
      </c>
      <c r="B32" s="44" t="s">
        <v>47</v>
      </c>
      <c r="C32" s="41"/>
      <c r="D32" s="41"/>
      <c r="E32" s="41"/>
    </row>
    <row r="33" spans="1:5" x14ac:dyDescent="0.3">
      <c r="A33" s="43">
        <v>22020313</v>
      </c>
      <c r="B33" s="44" t="s">
        <v>48</v>
      </c>
      <c r="C33" s="41"/>
      <c r="D33" s="41"/>
      <c r="E33" s="41"/>
    </row>
    <row r="34" spans="1:5" s="1" customFormat="1" x14ac:dyDescent="0.3">
      <c r="A34" s="4">
        <v>220204</v>
      </c>
      <c r="B34" s="5" t="s">
        <v>49</v>
      </c>
      <c r="C34" s="12">
        <f>SUM(C35:C42)</f>
        <v>5000000</v>
      </c>
      <c r="D34" s="12">
        <f t="shared" ref="D34:E34" si="4">SUM(D35:D42)</f>
        <v>2500000</v>
      </c>
      <c r="E34" s="12">
        <f t="shared" si="4"/>
        <v>2500000</v>
      </c>
    </row>
    <row r="35" spans="1:5" x14ac:dyDescent="0.3">
      <c r="A35" s="43">
        <v>22020401</v>
      </c>
      <c r="B35" s="44" t="s">
        <v>50</v>
      </c>
      <c r="C35" s="41">
        <v>5000000</v>
      </c>
      <c r="D35" s="41">
        <v>2500000</v>
      </c>
      <c r="E35" s="41">
        <v>2000000</v>
      </c>
    </row>
    <row r="36" spans="1:5" x14ac:dyDescent="0.3">
      <c r="A36" s="43">
        <v>22020402</v>
      </c>
      <c r="B36" s="44" t="s">
        <v>51</v>
      </c>
      <c r="C36" s="41"/>
      <c r="D36" s="41"/>
      <c r="E36" s="41">
        <v>500000</v>
      </c>
    </row>
    <row r="37" spans="1:5" x14ac:dyDescent="0.3">
      <c r="A37" s="43">
        <v>22020403</v>
      </c>
      <c r="B37" s="44" t="s">
        <v>52</v>
      </c>
      <c r="C37" s="41"/>
      <c r="D37" s="41"/>
      <c r="E37" s="41"/>
    </row>
    <row r="38" spans="1:5" x14ac:dyDescent="0.3">
      <c r="A38" s="43">
        <v>22020404</v>
      </c>
      <c r="B38" s="44" t="s">
        <v>53</v>
      </c>
      <c r="C38" s="41"/>
      <c r="D38" s="41"/>
      <c r="E38" s="41"/>
    </row>
    <row r="39" spans="1:5" x14ac:dyDescent="0.3">
      <c r="A39" s="43">
        <v>22020405</v>
      </c>
      <c r="B39" s="44" t="s">
        <v>54</v>
      </c>
      <c r="C39" s="41"/>
      <c r="D39" s="41"/>
      <c r="E39" s="41"/>
    </row>
    <row r="40" spans="1:5" x14ac:dyDescent="0.3">
      <c r="A40" s="43">
        <v>22020406</v>
      </c>
      <c r="B40" s="44" t="s">
        <v>55</v>
      </c>
      <c r="C40" s="41"/>
      <c r="D40" s="41"/>
      <c r="E40" s="41"/>
    </row>
    <row r="41" spans="1:5" x14ac:dyDescent="0.3">
      <c r="A41" s="43">
        <v>22020410</v>
      </c>
      <c r="B41" s="44" t="s">
        <v>56</v>
      </c>
      <c r="C41" s="41"/>
      <c r="D41" s="41"/>
      <c r="E41" s="41"/>
    </row>
    <row r="42" spans="1:5" x14ac:dyDescent="0.3">
      <c r="A42" s="43">
        <v>22020411</v>
      </c>
      <c r="B42" s="44" t="s">
        <v>57</v>
      </c>
      <c r="C42" s="41"/>
      <c r="D42" s="41"/>
      <c r="E42" s="41"/>
    </row>
    <row r="43" spans="1:5" s="1" customFormat="1" x14ac:dyDescent="0.3">
      <c r="A43" s="4">
        <v>220205</v>
      </c>
      <c r="B43" s="5" t="s">
        <v>58</v>
      </c>
      <c r="C43" s="12">
        <f>SUM(C44:C45)</f>
        <v>0</v>
      </c>
      <c r="D43" s="12">
        <f t="shared" ref="D43:E43" si="5">SUM(D44:D45)</f>
        <v>0</v>
      </c>
      <c r="E43" s="12">
        <f t="shared" si="5"/>
        <v>0</v>
      </c>
    </row>
    <row r="44" spans="1:5" x14ac:dyDescent="0.3">
      <c r="A44" s="43">
        <v>22020501</v>
      </c>
      <c r="B44" s="44" t="s">
        <v>59</v>
      </c>
      <c r="C44" s="41"/>
      <c r="D44" s="41"/>
      <c r="E44" s="41"/>
    </row>
    <row r="45" spans="1:5" x14ac:dyDescent="0.3">
      <c r="A45" s="43">
        <v>22020502</v>
      </c>
      <c r="B45" s="44" t="s">
        <v>60</v>
      </c>
      <c r="C45" s="41"/>
      <c r="D45" s="41"/>
      <c r="E45" s="41"/>
    </row>
    <row r="46" spans="1:5" s="1" customFormat="1" x14ac:dyDescent="0.3">
      <c r="A46" s="4">
        <v>220206</v>
      </c>
      <c r="B46" s="5" t="s">
        <v>61</v>
      </c>
      <c r="C46" s="12">
        <f>SUM(C47:C51)</f>
        <v>0</v>
      </c>
      <c r="D46" s="12">
        <f t="shared" ref="D46:E46" si="6">SUM(D47:D51)</f>
        <v>0</v>
      </c>
      <c r="E46" s="12">
        <f t="shared" si="6"/>
        <v>0</v>
      </c>
    </row>
    <row r="47" spans="1:5" x14ac:dyDescent="0.3">
      <c r="A47" s="43">
        <v>22020601</v>
      </c>
      <c r="B47" s="44" t="s">
        <v>62</v>
      </c>
      <c r="C47" s="41"/>
      <c r="D47" s="41"/>
      <c r="E47" s="41"/>
    </row>
    <row r="48" spans="1:5" x14ac:dyDescent="0.3">
      <c r="A48" s="43">
        <v>22020602</v>
      </c>
      <c r="B48" s="44" t="s">
        <v>63</v>
      </c>
      <c r="C48" s="41"/>
      <c r="D48" s="41"/>
      <c r="E48" s="41"/>
    </row>
    <row r="49" spans="1:5" x14ac:dyDescent="0.3">
      <c r="A49" s="43">
        <v>22020603</v>
      </c>
      <c r="B49" s="44" t="s">
        <v>64</v>
      </c>
      <c r="C49" s="41"/>
      <c r="D49" s="41"/>
      <c r="E49" s="41"/>
    </row>
    <row r="50" spans="1:5" x14ac:dyDescent="0.3">
      <c r="A50" s="43">
        <v>22020604</v>
      </c>
      <c r="B50" s="44" t="s">
        <v>65</v>
      </c>
      <c r="C50" s="41"/>
      <c r="D50" s="41"/>
      <c r="E50" s="41"/>
    </row>
    <row r="51" spans="1:5" x14ac:dyDescent="0.3">
      <c r="A51" s="43">
        <v>22020605</v>
      </c>
      <c r="B51" s="44" t="s">
        <v>66</v>
      </c>
      <c r="C51" s="41"/>
      <c r="D51" s="41"/>
      <c r="E51" s="41"/>
    </row>
    <row r="52" spans="1:5" s="1" customFormat="1" x14ac:dyDescent="0.3">
      <c r="A52" s="4">
        <v>220207</v>
      </c>
      <c r="B52" s="5" t="s">
        <v>67</v>
      </c>
      <c r="C52" s="12">
        <f>SUM(C53:C60)</f>
        <v>0</v>
      </c>
      <c r="D52" s="12">
        <f t="shared" ref="D52:E52" si="7">SUM(D53:D60)</f>
        <v>0</v>
      </c>
      <c r="E52" s="12">
        <f t="shared" si="7"/>
        <v>0</v>
      </c>
    </row>
    <row r="53" spans="1:5" x14ac:dyDescent="0.3">
      <c r="A53" s="43">
        <v>22020701</v>
      </c>
      <c r="B53" s="44" t="s">
        <v>68</v>
      </c>
      <c r="C53" s="41"/>
      <c r="D53" s="41"/>
      <c r="E53" s="41"/>
    </row>
    <row r="54" spans="1:5" x14ac:dyDescent="0.3">
      <c r="A54" s="43">
        <v>22020702</v>
      </c>
      <c r="B54" s="44" t="s">
        <v>69</v>
      </c>
      <c r="C54" s="41"/>
      <c r="D54" s="41"/>
      <c r="E54" s="41"/>
    </row>
    <row r="55" spans="1:5" x14ac:dyDescent="0.3">
      <c r="A55" s="43">
        <v>22020703</v>
      </c>
      <c r="B55" s="44" t="s">
        <v>70</v>
      </c>
      <c r="C55" s="41"/>
      <c r="D55" s="41"/>
      <c r="E55" s="41"/>
    </row>
    <row r="56" spans="1:5" x14ac:dyDescent="0.3">
      <c r="A56" s="43">
        <v>22020707</v>
      </c>
      <c r="B56" s="44" t="s">
        <v>71</v>
      </c>
      <c r="C56" s="41"/>
      <c r="D56" s="41"/>
      <c r="E56" s="41"/>
    </row>
    <row r="57" spans="1:5" x14ac:dyDescent="0.3">
      <c r="A57" s="43">
        <v>22020708</v>
      </c>
      <c r="B57" s="44" t="s">
        <v>72</v>
      </c>
      <c r="C57" s="41"/>
      <c r="D57" s="41"/>
      <c r="E57" s="41"/>
    </row>
    <row r="58" spans="1:5" x14ac:dyDescent="0.3">
      <c r="A58" s="43">
        <v>22020709</v>
      </c>
      <c r="B58" s="44" t="s">
        <v>73</v>
      </c>
      <c r="C58" s="41"/>
      <c r="D58" s="41"/>
      <c r="E58" s="41"/>
    </row>
    <row r="59" spans="1:5" x14ac:dyDescent="0.3">
      <c r="A59" s="43">
        <v>22020711</v>
      </c>
      <c r="B59" s="44" t="s">
        <v>74</v>
      </c>
      <c r="C59" s="41"/>
      <c r="D59" s="41"/>
      <c r="E59" s="41"/>
    </row>
    <row r="60" spans="1:5" x14ac:dyDescent="0.3">
      <c r="A60" s="43">
        <v>22020712</v>
      </c>
      <c r="B60" s="44" t="s">
        <v>75</v>
      </c>
      <c r="C60" s="41"/>
      <c r="D60" s="41"/>
      <c r="E60" s="41"/>
    </row>
    <row r="61" spans="1:5" s="1" customFormat="1" x14ac:dyDescent="0.3">
      <c r="A61" s="4">
        <v>220208</v>
      </c>
      <c r="B61" s="5" t="s">
        <v>76</v>
      </c>
      <c r="C61" s="12">
        <f>SUM(C62:C64)</f>
        <v>0</v>
      </c>
      <c r="D61" s="12">
        <f t="shared" ref="D61:E61" si="8">SUM(D62:D64)</f>
        <v>0</v>
      </c>
      <c r="E61" s="12">
        <f t="shared" si="8"/>
        <v>2000000</v>
      </c>
    </row>
    <row r="62" spans="1:5" x14ac:dyDescent="0.3">
      <c r="A62" s="43">
        <v>22020801</v>
      </c>
      <c r="B62" s="44" t="s">
        <v>77</v>
      </c>
      <c r="C62" s="41"/>
      <c r="D62" s="41"/>
      <c r="E62" s="41">
        <v>2000000</v>
      </c>
    </row>
    <row r="63" spans="1:5" x14ac:dyDescent="0.3">
      <c r="A63" s="43">
        <v>22020802</v>
      </c>
      <c r="B63" s="44" t="s">
        <v>78</v>
      </c>
      <c r="C63" s="41"/>
      <c r="D63" s="41"/>
      <c r="E63" s="41"/>
    </row>
    <row r="64" spans="1:5" x14ac:dyDescent="0.3">
      <c r="A64" s="43">
        <v>22020803</v>
      </c>
      <c r="B64" s="44" t="s">
        <v>79</v>
      </c>
      <c r="C64" s="41"/>
      <c r="D64" s="41"/>
      <c r="E64" s="41"/>
    </row>
    <row r="65" spans="1:5" s="1" customFormat="1" x14ac:dyDescent="0.3">
      <c r="A65" s="4">
        <v>220209</v>
      </c>
      <c r="B65" s="5" t="s">
        <v>80</v>
      </c>
      <c r="C65" s="12">
        <f>SUM(C66:C67)</f>
        <v>0</v>
      </c>
      <c r="D65" s="12">
        <f t="shared" ref="D65:E65" si="9">SUM(D66:D67)</f>
        <v>0</v>
      </c>
      <c r="E65" s="12">
        <f t="shared" si="9"/>
        <v>0</v>
      </c>
    </row>
    <row r="66" spans="1:5" x14ac:dyDescent="0.3">
      <c r="A66" s="43">
        <v>22020901</v>
      </c>
      <c r="B66" s="44" t="s">
        <v>81</v>
      </c>
      <c r="C66" s="41"/>
      <c r="D66" s="41"/>
      <c r="E66" s="41"/>
    </row>
    <row r="67" spans="1:5" x14ac:dyDescent="0.3">
      <c r="A67" s="43">
        <v>22020902</v>
      </c>
      <c r="B67" s="44" t="s">
        <v>82</v>
      </c>
      <c r="C67" s="41"/>
      <c r="D67" s="41"/>
      <c r="E67" s="41"/>
    </row>
    <row r="68" spans="1:5" s="1" customFormat="1" x14ac:dyDescent="0.3">
      <c r="A68" s="4">
        <v>220210</v>
      </c>
      <c r="B68" s="5" t="s">
        <v>83</v>
      </c>
      <c r="C68" s="12">
        <f>SUM(C69:C81)</f>
        <v>13000000</v>
      </c>
      <c r="D68" s="12">
        <f t="shared" ref="D68:E68" si="10">SUM(D69:D81)</f>
        <v>2717000</v>
      </c>
      <c r="E68" s="12">
        <f t="shared" si="10"/>
        <v>7500000</v>
      </c>
    </row>
    <row r="69" spans="1:5" x14ac:dyDescent="0.3">
      <c r="A69" s="43">
        <v>22021001</v>
      </c>
      <c r="B69" s="44" t="s">
        <v>84</v>
      </c>
      <c r="C69" s="41">
        <v>6000000</v>
      </c>
      <c r="D69" s="41">
        <v>1470000</v>
      </c>
      <c r="E69" s="41">
        <v>2500000</v>
      </c>
    </row>
    <row r="70" spans="1:5" x14ac:dyDescent="0.3">
      <c r="A70" s="43">
        <v>22021002</v>
      </c>
      <c r="B70" s="44" t="s">
        <v>85</v>
      </c>
      <c r="C70" s="41"/>
      <c r="D70" s="41"/>
      <c r="E70" s="41"/>
    </row>
    <row r="71" spans="1:5" x14ac:dyDescent="0.3">
      <c r="A71" s="43">
        <v>22021003</v>
      </c>
      <c r="B71" s="44" t="s">
        <v>86</v>
      </c>
      <c r="C71" s="41"/>
      <c r="D71" s="41"/>
      <c r="E71" s="41"/>
    </row>
    <row r="72" spans="1:5" x14ac:dyDescent="0.3">
      <c r="A72" s="43">
        <v>22021004</v>
      </c>
      <c r="B72" s="44" t="s">
        <v>87</v>
      </c>
      <c r="C72" s="41"/>
      <c r="D72" s="41"/>
      <c r="E72" s="41"/>
    </row>
    <row r="73" spans="1:5" x14ac:dyDescent="0.3">
      <c r="A73" s="43">
        <v>22021006</v>
      </c>
      <c r="B73" s="44" t="s">
        <v>88</v>
      </c>
      <c r="C73" s="41"/>
      <c r="D73" s="41"/>
      <c r="E73" s="41"/>
    </row>
    <row r="74" spans="1:5" x14ac:dyDescent="0.3">
      <c r="A74" s="43">
        <v>22021007</v>
      </c>
      <c r="B74" s="44" t="s">
        <v>89</v>
      </c>
      <c r="C74" s="41">
        <v>7000000</v>
      </c>
      <c r="D74" s="41">
        <v>1247000</v>
      </c>
      <c r="E74" s="41">
        <v>3000000</v>
      </c>
    </row>
    <row r="75" spans="1:5" x14ac:dyDescent="0.3">
      <c r="A75" s="43">
        <v>22021008</v>
      </c>
      <c r="B75" s="44" t="s">
        <v>90</v>
      </c>
      <c r="C75" s="41"/>
      <c r="D75" s="41"/>
      <c r="E75" s="41"/>
    </row>
    <row r="76" spans="1:5" x14ac:dyDescent="0.3">
      <c r="A76" s="43">
        <v>22021009</v>
      </c>
      <c r="B76" s="44" t="s">
        <v>91</v>
      </c>
      <c r="C76" s="41"/>
      <c r="D76" s="41"/>
      <c r="E76" s="41"/>
    </row>
    <row r="77" spans="1:5" x14ac:dyDescent="0.3">
      <c r="A77" s="43">
        <v>22021010</v>
      </c>
      <c r="B77" s="44" t="s">
        <v>92</v>
      </c>
      <c r="C77" s="41"/>
      <c r="D77" s="41"/>
      <c r="E77" s="41"/>
    </row>
    <row r="78" spans="1:5" x14ac:dyDescent="0.3">
      <c r="A78" s="43">
        <v>22021014</v>
      </c>
      <c r="B78" s="44" t="s">
        <v>93</v>
      </c>
      <c r="C78" s="41"/>
      <c r="D78" s="41"/>
      <c r="E78" s="41"/>
    </row>
    <row r="79" spans="1:5" x14ac:dyDescent="0.3">
      <c r="A79" s="43">
        <v>22021020</v>
      </c>
      <c r="B79" s="44" t="s">
        <v>94</v>
      </c>
      <c r="C79" s="41"/>
      <c r="D79" s="41"/>
      <c r="E79" s="41"/>
    </row>
    <row r="80" spans="1:5" x14ac:dyDescent="0.3">
      <c r="A80" s="43">
        <v>22021050</v>
      </c>
      <c r="B80" s="44" t="s">
        <v>95</v>
      </c>
      <c r="C80" s="41"/>
      <c r="D80" s="41"/>
      <c r="E80" s="41"/>
    </row>
    <row r="81" spans="1:5" x14ac:dyDescent="0.3">
      <c r="A81" s="43">
        <v>22021052</v>
      </c>
      <c r="B81" s="44" t="s">
        <v>96</v>
      </c>
      <c r="C81" s="41"/>
      <c r="D81" s="41"/>
      <c r="E81" s="41">
        <v>2000000</v>
      </c>
    </row>
    <row r="82" spans="1:5" s="1" customFormat="1" x14ac:dyDescent="0.3">
      <c r="A82" s="4">
        <v>2204</v>
      </c>
      <c r="B82" s="5" t="s">
        <v>97</v>
      </c>
      <c r="C82" s="12">
        <f>C83</f>
        <v>0</v>
      </c>
      <c r="D82" s="12">
        <f t="shared" ref="D82:E82" si="11">D83</f>
        <v>0</v>
      </c>
      <c r="E82" s="12">
        <f t="shared" si="11"/>
        <v>0</v>
      </c>
    </row>
    <row r="83" spans="1:5" s="1" customFormat="1" x14ac:dyDescent="0.3">
      <c r="A83" s="4">
        <v>220401</v>
      </c>
      <c r="B83" s="5" t="s">
        <v>98</v>
      </c>
      <c r="C83" s="12">
        <f>SUM(C84:C85)</f>
        <v>0</v>
      </c>
      <c r="D83" s="12">
        <f>SUM(D84:D85)</f>
        <v>0</v>
      </c>
      <c r="E83" s="12">
        <f>SUM(E84:E85)</f>
        <v>0</v>
      </c>
    </row>
    <row r="84" spans="1:5" x14ac:dyDescent="0.3">
      <c r="A84" s="43">
        <v>22040105</v>
      </c>
      <c r="B84" s="44" t="s">
        <v>99</v>
      </c>
      <c r="C84" s="41"/>
      <c r="D84" s="41"/>
      <c r="E84" s="41"/>
    </row>
    <row r="85" spans="1:5" x14ac:dyDescent="0.3">
      <c r="A85" s="43">
        <v>22040109</v>
      </c>
      <c r="B85" s="44" t="s">
        <v>100</v>
      </c>
      <c r="C85" s="41"/>
      <c r="D85" s="41"/>
      <c r="E85" s="41"/>
    </row>
    <row r="86" spans="1:5" s="1" customFormat="1" x14ac:dyDescent="0.3">
      <c r="A86" s="4">
        <v>2205</v>
      </c>
      <c r="B86" s="5" t="s">
        <v>101</v>
      </c>
      <c r="C86" s="12">
        <f>C87</f>
        <v>0</v>
      </c>
      <c r="D86" s="12">
        <f t="shared" ref="D86:E86" si="12">D87</f>
        <v>0</v>
      </c>
      <c r="E86" s="12">
        <f t="shared" si="12"/>
        <v>0</v>
      </c>
    </row>
    <row r="87" spans="1:5" s="1" customFormat="1" x14ac:dyDescent="0.3">
      <c r="A87" s="4">
        <v>220501</v>
      </c>
      <c r="B87" s="5" t="s">
        <v>102</v>
      </c>
      <c r="C87" s="12">
        <f>SUM(C88:C90)</f>
        <v>0</v>
      </c>
      <c r="D87" s="12">
        <f t="shared" ref="D87:E87" si="13">SUM(D88:D90)</f>
        <v>0</v>
      </c>
      <c r="E87" s="12">
        <f t="shared" si="13"/>
        <v>0</v>
      </c>
    </row>
    <row r="88" spans="1:5" x14ac:dyDescent="0.3">
      <c r="A88" s="43">
        <v>22050105</v>
      </c>
      <c r="B88" s="44" t="s">
        <v>103</v>
      </c>
      <c r="C88" s="41"/>
      <c r="D88" s="41"/>
      <c r="E88" s="41"/>
    </row>
    <row r="89" spans="1:5" x14ac:dyDescent="0.3">
      <c r="A89" s="43">
        <v>22050108</v>
      </c>
      <c r="B89" s="44" t="s">
        <v>104</v>
      </c>
      <c r="C89" s="41"/>
      <c r="D89" s="41"/>
      <c r="E89" s="41"/>
    </row>
    <row r="90" spans="1:5" x14ac:dyDescent="0.3">
      <c r="A90" s="43">
        <v>22050110</v>
      </c>
      <c r="B90" s="44" t="s">
        <v>105</v>
      </c>
      <c r="C90" s="41"/>
      <c r="D90" s="41"/>
      <c r="E90" s="41"/>
    </row>
    <row r="91" spans="1:5" s="1" customFormat="1" x14ac:dyDescent="0.3">
      <c r="A91" s="4">
        <v>2206</v>
      </c>
      <c r="B91" s="5" t="s">
        <v>106</v>
      </c>
      <c r="C91" s="12">
        <f>C92+C94</f>
        <v>0</v>
      </c>
      <c r="D91" s="12">
        <f t="shared" ref="D91:E91" si="14">D92+D94</f>
        <v>0</v>
      </c>
      <c r="E91" s="12">
        <f t="shared" si="14"/>
        <v>0</v>
      </c>
    </row>
    <row r="92" spans="1:5" s="1" customFormat="1" x14ac:dyDescent="0.3">
      <c r="A92" s="4">
        <v>220603</v>
      </c>
      <c r="B92" s="5" t="s">
        <v>107</v>
      </c>
      <c r="C92" s="12">
        <f>C93</f>
        <v>0</v>
      </c>
      <c r="D92" s="12">
        <f t="shared" ref="D92:E92" si="15">D93</f>
        <v>0</v>
      </c>
      <c r="E92" s="12">
        <f t="shared" si="15"/>
        <v>0</v>
      </c>
    </row>
    <row r="93" spans="1:5" x14ac:dyDescent="0.3">
      <c r="A93" s="43">
        <v>22060301</v>
      </c>
      <c r="B93" s="44" t="s">
        <v>108</v>
      </c>
      <c r="C93" s="41"/>
      <c r="D93" s="41"/>
      <c r="E93" s="41"/>
    </row>
    <row r="94" spans="1:5" s="1" customFormat="1" x14ac:dyDescent="0.3">
      <c r="A94" s="4">
        <v>220604</v>
      </c>
      <c r="B94" s="5" t="s">
        <v>109</v>
      </c>
      <c r="C94" s="12">
        <f>SUM(C95:C96)</f>
        <v>0</v>
      </c>
      <c r="D94" s="12">
        <f t="shared" ref="D94:E94" si="16">SUM(D95:D96)</f>
        <v>0</v>
      </c>
      <c r="E94" s="12">
        <f t="shared" si="16"/>
        <v>0</v>
      </c>
    </row>
    <row r="95" spans="1:5" x14ac:dyDescent="0.3">
      <c r="A95" s="43">
        <v>22060401</v>
      </c>
      <c r="B95" s="44" t="s">
        <v>110</v>
      </c>
      <c r="C95" s="41"/>
      <c r="D95" s="41"/>
      <c r="E95" s="41"/>
    </row>
    <row r="96" spans="1:5" x14ac:dyDescent="0.3">
      <c r="A96" s="48"/>
      <c r="B96" s="48"/>
      <c r="C96" s="41"/>
      <c r="D96" s="41"/>
      <c r="E96" s="41"/>
    </row>
  </sheetData>
  <sheetProtection algorithmName="SHA-512" hashValue="O6TZDw9pwHrNwyvsFwdserf1ycNniKS/1Scew/da8FjBOtVIvxHUiAMppO8GZMF57qC1SnAw2iWUjnfjeCC5AQ==" saltValue="qN622npaIA/WQzOyHPafDg==" spinCount="100000" sheet="1" objects="1" scenarios="1" formatColumns="0" formatRows="0" selectLockedCells="1"/>
  <mergeCells count="3">
    <mergeCell ref="A1:E1"/>
    <mergeCell ref="A2:E2"/>
    <mergeCell ref="A3:E3"/>
  </mergeCells>
  <pageMargins left="0.51181102362204722" right="0.51181102362204722" top="0.74803149606299213" bottom="0.74803149606299213" header="0.31496062992125984" footer="0.31496062992125984"/>
  <pageSetup scale="85" orientation="landscape" r:id="rId1"/>
  <headerFooter>
    <oddFooter>&amp;CPage 76</oddFooter>
  </headerFooter>
  <rowBreaks count="2" manualBreakCount="2">
    <brk id="33" max="16383" man="1"/>
    <brk id="6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38</vt:i4>
      </vt:variant>
      <vt:variant>
        <vt:lpstr>Named Ranges</vt:lpstr>
      </vt:variant>
      <vt:variant>
        <vt:i4>2</vt:i4>
      </vt:variant>
    </vt:vector>
  </HeadingPairs>
  <TitlesOfParts>
    <vt:vector size="40" baseType="lpstr">
      <vt:lpstr>PROPOSED BUDGET SUMMARY F.i</vt:lpstr>
      <vt:lpstr>CONS. MASTER B. SUMMARY F.ii</vt:lpstr>
      <vt:lpstr>SUMMARY OF REVENUE F.iii</vt:lpstr>
      <vt:lpstr>SUMMARY OF EXP F.iv</vt:lpstr>
      <vt:lpstr>SUMMARY OF EXP SECTOR F.v</vt:lpstr>
      <vt:lpstr>SUMMARY OF REC. EXP DEPT F.vi</vt:lpstr>
      <vt:lpstr>SUMMARY OF RECURRENT EXP F.vii</vt:lpstr>
      <vt:lpstr>SUMMARY OF CAPITAL EXP F.viii</vt:lpstr>
      <vt:lpstr>SUMMARY OF CAP. EXP DEPT F.ix</vt:lpstr>
      <vt:lpstr>CHAIR PERSONNEL COST F.x</vt:lpstr>
      <vt:lpstr>CHAIR OVERHEAD COST F.xi</vt:lpstr>
      <vt:lpstr>SLT PERSONNEL COST F.x</vt:lpstr>
      <vt:lpstr>SLT OVERHEAD COST F.xi</vt:lpstr>
      <vt:lpstr>COUNCIL PERSONNEL COST F.x</vt:lpstr>
      <vt:lpstr>COUNCIL OVERHEAD COST F.xi</vt:lpstr>
      <vt:lpstr>PMD PERSONNEL COST F.x</vt:lpstr>
      <vt:lpstr>PMD OVERHEAD COST F.xi</vt:lpstr>
      <vt:lpstr>PMD CAPITAL EXP F.xii</vt:lpstr>
      <vt:lpstr>AGRIC PERSONNEL COST F.x</vt:lpstr>
      <vt:lpstr>AGRIC OVERHEAD COST F.xi</vt:lpstr>
      <vt:lpstr>AGRIC CAPITAL EXP F.xii</vt:lpstr>
      <vt:lpstr>FINANCE PERSONNEL COST F.x</vt:lpstr>
      <vt:lpstr>FINANCE OVERHEAD COST F.xi</vt:lpstr>
      <vt:lpstr>FINANCE CAPITAL EXP F.xii</vt:lpstr>
      <vt:lpstr>WORKS PERSONNEL COST F.x</vt:lpstr>
      <vt:lpstr>WORKS OVERHEAD COST F.xi</vt:lpstr>
      <vt:lpstr>WORKS CAPITAL EXP F.xii</vt:lpstr>
      <vt:lpstr>ESD PERSONNEL COST F.x</vt:lpstr>
      <vt:lpstr>ESD OVERHEAD COST F.xi</vt:lpstr>
      <vt:lpstr>ESD CAPITAL EXP F.xii</vt:lpstr>
      <vt:lpstr>PHC PERSONNEL COST F.x</vt:lpstr>
      <vt:lpstr>PHC OVERHEAD COST F.xi</vt:lpstr>
      <vt:lpstr>PHC CAPITAL EXP F.xii</vt:lpstr>
      <vt:lpstr>WATSAN PERSONNEL COST F.x</vt:lpstr>
      <vt:lpstr>WATSAN OVERHEAD COST F.xi</vt:lpstr>
      <vt:lpstr>WATSAN CAPITAL EXP F.xii</vt:lpstr>
      <vt:lpstr>TRADITIONAL PERSONNEL COST F.x</vt:lpstr>
      <vt:lpstr>TRADITIONAL OVERHEAD COST F.xi</vt:lpstr>
      <vt:lpstr>'FINANCE CAPITAL EXP F.xii'!Print_Area</vt:lpstr>
      <vt:lpstr>'SUMMARY OF REC. EXP DEPT F.vi'!Print_Area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MANSIR DANKANO MANI</dc:creator>
  <cp:lastModifiedBy>Amihal A</cp:lastModifiedBy>
  <cp:lastPrinted>2026-07-11T21:22:47Z</cp:lastPrinted>
  <dcterms:created xsi:type="dcterms:W3CDTF">2025-11-07T19:59:01Z</dcterms:created>
  <dcterms:modified xsi:type="dcterms:W3CDTF">2026-07-11T21:22:56Z</dcterms:modified>
</cp:coreProperties>
</file>